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42C73352-EC70-4592-B95C-8DA6904B98B5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19" r:id="rId8"/>
    <pivotCache cacheId="2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71" i="1" l="1"/>
  <c r="AW470" i="1"/>
  <c r="AW467" i="1"/>
  <c r="AW466" i="1"/>
  <c r="AW464" i="1"/>
  <c r="AW462" i="1"/>
  <c r="AW460" i="1"/>
  <c r="AW458" i="1"/>
  <c r="AW457" i="1"/>
  <c r="AW456" i="1"/>
  <c r="AW454" i="1"/>
  <c r="AW452" i="1"/>
  <c r="AW451" i="1"/>
  <c r="AW448" i="1"/>
  <c r="AW446" i="1"/>
  <c r="AW445" i="1"/>
  <c r="AW444" i="1"/>
  <c r="AW443" i="1"/>
  <c r="AW442" i="1"/>
  <c r="AW441" i="1"/>
  <c r="AW440" i="1"/>
  <c r="AW439" i="1"/>
  <c r="AW438" i="1"/>
  <c r="AW437" i="1"/>
  <c r="AW436" i="1"/>
  <c r="AW434" i="1"/>
  <c r="AW432" i="1"/>
  <c r="AW430" i="1"/>
  <c r="AW428" i="1"/>
  <c r="AW426" i="1"/>
  <c r="AW424" i="1"/>
  <c r="AW422" i="1"/>
  <c r="AW420" i="1"/>
  <c r="AW418" i="1"/>
  <c r="AW417" i="1"/>
  <c r="AW416" i="1"/>
  <c r="AW415" i="1"/>
  <c r="AW414" i="1"/>
  <c r="AW412" i="1"/>
  <c r="AW410" i="1"/>
  <c r="AW409" i="1"/>
  <c r="AW408" i="1"/>
  <c r="AW404" i="1"/>
  <c r="AW402" i="1"/>
  <c r="AW396" i="1"/>
  <c r="AW395" i="1"/>
  <c r="AW394" i="1"/>
  <c r="AW392" i="1"/>
  <c r="AW391" i="1"/>
  <c r="AW390" i="1"/>
  <c r="AW388" i="1"/>
  <c r="AW386" i="1"/>
  <c r="AW385" i="1"/>
  <c r="AW384" i="1"/>
  <c r="AW383" i="1"/>
  <c r="AW382" i="1"/>
  <c r="AW381" i="1"/>
  <c r="AW380" i="1"/>
  <c r="AW379" i="1"/>
  <c r="AW378" i="1"/>
  <c r="AW376" i="1"/>
  <c r="AW374" i="1"/>
  <c r="AW372" i="1"/>
  <c r="AW370" i="1"/>
  <c r="AW369" i="1"/>
  <c r="AW368" i="1"/>
  <c r="AW366" i="1"/>
  <c r="AW364" i="1"/>
  <c r="AW362" i="1"/>
  <c r="AW361" i="1"/>
  <c r="AW360" i="1"/>
  <c r="AW358" i="1"/>
  <c r="AW356" i="1"/>
  <c r="AW355" i="1"/>
  <c r="AW354" i="1"/>
  <c r="AW352" i="1"/>
  <c r="AW350" i="1"/>
  <c r="AW348" i="1"/>
  <c r="AW346" i="1"/>
  <c r="AW344" i="1"/>
  <c r="AW342" i="1"/>
  <c r="AW340" i="1"/>
  <c r="AW337" i="1"/>
  <c r="AW336" i="1"/>
  <c r="AW334" i="1"/>
  <c r="AW333" i="1"/>
  <c r="AW331" i="1"/>
  <c r="AW328" i="1"/>
  <c r="AW327" i="1"/>
  <c r="AW326" i="1"/>
  <c r="AW325" i="1"/>
  <c r="AW324" i="1"/>
  <c r="AW323" i="1"/>
  <c r="AW322" i="1"/>
  <c r="AW321" i="1"/>
  <c r="AW320" i="1"/>
  <c r="AW318" i="1"/>
  <c r="AW316" i="1"/>
  <c r="AW314" i="1"/>
  <c r="AW312" i="1"/>
  <c r="AW310" i="1"/>
  <c r="AW308" i="1"/>
  <c r="AW306" i="1"/>
  <c r="AW304" i="1"/>
  <c r="AW303" i="1"/>
  <c r="AW302" i="1"/>
  <c r="AW301" i="1"/>
  <c r="AW300" i="1"/>
  <c r="AW299" i="1"/>
  <c r="AW298" i="1"/>
  <c r="AW297" i="1"/>
  <c r="AW294" i="1"/>
  <c r="AW293" i="1"/>
  <c r="AW292" i="1"/>
  <c r="AW288" i="1"/>
  <c r="AW286" i="1"/>
  <c r="AW284" i="1"/>
  <c r="AW282" i="1"/>
  <c r="AW281" i="1"/>
  <c r="AW280" i="1"/>
  <c r="AW278" i="1"/>
  <c r="AW277" i="1"/>
  <c r="AW276" i="1"/>
  <c r="AW274" i="1"/>
  <c r="AW273" i="1"/>
  <c r="AW272" i="1"/>
  <c r="AW271" i="1"/>
  <c r="AW270" i="1"/>
  <c r="AW268" i="1"/>
  <c r="AW265" i="1"/>
  <c r="AW263" i="1"/>
  <c r="AW262" i="1"/>
  <c r="AW261" i="1"/>
  <c r="AW260" i="1"/>
  <c r="AW259" i="1"/>
  <c r="AW258" i="1"/>
  <c r="AW256" i="1"/>
  <c r="AW254" i="1"/>
  <c r="AW252" i="1"/>
  <c r="AW251" i="1"/>
  <c r="AW250" i="1"/>
  <c r="AW248" i="1"/>
  <c r="AW246" i="1"/>
  <c r="AW244" i="1"/>
  <c r="AW242" i="1"/>
  <c r="AW241" i="1"/>
  <c r="AW239" i="1"/>
  <c r="AW238" i="1"/>
  <c r="AW236" i="1"/>
  <c r="AW235" i="1"/>
  <c r="AW234" i="1"/>
  <c r="AW233" i="1"/>
  <c r="AW232" i="1"/>
  <c r="AW230" i="1"/>
  <c r="AW228" i="1"/>
  <c r="AW226" i="1"/>
  <c r="AW224" i="1"/>
  <c r="AW223" i="1"/>
  <c r="AW222" i="1"/>
  <c r="AW221" i="1"/>
  <c r="AW220" i="1"/>
  <c r="AW218" i="1"/>
  <c r="AW217" i="1"/>
  <c r="AW216" i="1"/>
  <c r="AW215" i="1"/>
  <c r="AW214" i="1"/>
  <c r="AW212" i="1"/>
  <c r="AW211" i="1"/>
  <c r="AW210" i="1"/>
  <c r="AW209" i="1"/>
  <c r="AW208" i="1"/>
  <c r="AW206" i="1"/>
  <c r="AW204" i="1"/>
  <c r="AW202" i="1"/>
  <c r="AW200" i="1"/>
  <c r="AW196" i="1"/>
  <c r="AW195" i="1"/>
  <c r="AW194" i="1"/>
  <c r="AW193" i="1"/>
  <c r="AW192" i="1"/>
  <c r="AW190" i="1"/>
  <c r="AW189" i="1"/>
  <c r="AW188" i="1"/>
  <c r="AW187" i="1"/>
  <c r="AW186" i="1"/>
  <c r="AW185" i="1"/>
  <c r="AW184" i="1"/>
  <c r="AW182" i="1"/>
  <c r="AW180" i="1"/>
  <c r="AW178" i="1"/>
  <c r="AW176" i="1"/>
  <c r="AW174" i="1"/>
  <c r="AW173" i="1"/>
  <c r="AW172" i="1"/>
  <c r="AW170" i="1"/>
  <c r="AW168" i="1"/>
  <c r="AW167" i="1"/>
  <c r="AW166" i="1"/>
  <c r="AW165" i="1"/>
  <c r="AW164" i="1"/>
  <c r="AW163" i="1"/>
  <c r="AW162" i="1"/>
  <c r="AW161" i="1"/>
  <c r="AW160" i="1"/>
  <c r="AW159" i="1"/>
  <c r="AW156" i="1"/>
  <c r="AW154" i="1"/>
  <c r="AW153" i="1"/>
  <c r="AW152" i="1"/>
  <c r="AW151" i="1"/>
  <c r="AW150" i="1"/>
  <c r="AW149" i="1"/>
  <c r="AW146" i="1"/>
  <c r="AW145" i="1"/>
  <c r="AW143" i="1"/>
  <c r="AW142" i="1"/>
  <c r="AW140" i="1"/>
  <c r="AW139" i="1"/>
  <c r="AW138" i="1"/>
  <c r="AW136" i="1"/>
  <c r="AW135" i="1"/>
  <c r="AW134" i="1"/>
  <c r="AW132" i="1"/>
  <c r="AW130" i="1"/>
  <c r="AW128" i="1"/>
  <c r="AW126" i="1"/>
  <c r="AW125" i="1"/>
  <c r="AW124" i="1"/>
  <c r="AW123" i="1"/>
  <c r="AW120" i="1"/>
  <c r="AW119" i="1"/>
  <c r="AW118" i="1"/>
  <c r="AW116" i="1"/>
  <c r="AW115" i="1"/>
  <c r="AW114" i="1"/>
  <c r="AW113" i="1"/>
  <c r="AW112" i="1"/>
  <c r="AW111" i="1"/>
  <c r="AW110" i="1"/>
  <c r="AW108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2" i="1"/>
  <c r="AW89" i="1"/>
  <c r="AW88" i="1"/>
  <c r="AW86" i="1"/>
  <c r="AW85" i="1"/>
  <c r="AW82" i="1"/>
  <c r="AW80" i="1"/>
  <c r="AW79" i="1"/>
  <c r="AW78" i="1"/>
  <c r="AW76" i="1"/>
  <c r="AW75" i="1"/>
  <c r="AW72" i="1"/>
  <c r="AW70" i="1"/>
  <c r="AW68" i="1"/>
  <c r="AW67" i="1"/>
  <c r="AW65" i="1"/>
  <c r="AW64" i="1"/>
  <c r="AW62" i="1"/>
  <c r="AW61" i="1"/>
  <c r="AW60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6" i="1"/>
  <c r="AW25" i="1"/>
  <c r="AW24" i="1"/>
  <c r="AW23" i="1"/>
  <c r="AW22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J472" i="1"/>
  <c r="AJ470" i="1"/>
  <c r="AJ468" i="1"/>
  <c r="AJ464" i="1"/>
  <c r="AJ463" i="1"/>
  <c r="AJ462" i="1"/>
  <c r="AJ460" i="1"/>
  <c r="AJ457" i="1"/>
  <c r="AJ456" i="1"/>
  <c r="AJ450" i="1"/>
  <c r="AJ428" i="1"/>
  <c r="AJ426" i="1"/>
  <c r="AJ420" i="1"/>
  <c r="AJ418" i="1"/>
  <c r="AJ416" i="1"/>
  <c r="AJ410" i="1"/>
  <c r="AJ402" i="1"/>
  <c r="AJ400" i="1"/>
  <c r="AJ398" i="1"/>
  <c r="AJ395" i="1"/>
  <c r="AJ392" i="1"/>
  <c r="AJ370" i="1"/>
  <c r="AJ358" i="1"/>
  <c r="AJ356" i="1"/>
  <c r="AJ346" i="1"/>
  <c r="AJ324" i="1"/>
  <c r="AJ298" i="1"/>
  <c r="AJ296" i="1"/>
  <c r="AJ294" i="1"/>
  <c r="AJ286" i="1"/>
  <c r="AJ268" i="1"/>
  <c r="AJ266" i="1"/>
  <c r="AJ260" i="1"/>
  <c r="AJ246" i="1"/>
  <c r="AJ240" i="1"/>
  <c r="AJ228" i="1"/>
  <c r="AJ212" i="1"/>
  <c r="AJ198" i="1"/>
  <c r="AJ195" i="1"/>
  <c r="AJ192" i="1"/>
  <c r="AJ184" i="1"/>
  <c r="AJ182" i="1"/>
  <c r="AJ180" i="1"/>
  <c r="AJ176" i="1"/>
  <c r="AJ168" i="1"/>
  <c r="AJ162" i="1"/>
  <c r="AJ158" i="1"/>
  <c r="AJ144" i="1"/>
  <c r="AJ140" i="1"/>
  <c r="AJ134" i="1"/>
  <c r="AJ114" i="1"/>
  <c r="AJ102" i="1"/>
  <c r="AJ98" i="1"/>
  <c r="AJ96" i="1"/>
  <c r="AJ95" i="1"/>
  <c r="AJ94" i="1"/>
  <c r="AJ90" i="1"/>
  <c r="AJ88" i="1"/>
  <c r="AJ80" i="1"/>
  <c r="AJ75" i="1"/>
  <c r="AJ60" i="1"/>
  <c r="AJ58" i="1"/>
  <c r="AJ56" i="1"/>
  <c r="AJ52" i="1"/>
  <c r="AJ40" i="1"/>
  <c r="AJ28" i="1"/>
  <c r="AJ16" i="1"/>
  <c r="AJ10" i="1"/>
  <c r="AJ8" i="1"/>
  <c r="W468" i="1"/>
  <c r="W467" i="1"/>
  <c r="W450" i="1"/>
  <c r="W448" i="1"/>
  <c r="W436" i="1"/>
  <c r="W435" i="1"/>
  <c r="W427" i="1"/>
  <c r="W411" i="1"/>
  <c r="W409" i="1"/>
  <c r="W393" i="1"/>
  <c r="W391" i="1"/>
  <c r="W381" i="1"/>
  <c r="W380" i="1"/>
  <c r="W379" i="1"/>
  <c r="W374" i="1"/>
  <c r="W372" i="1"/>
  <c r="W353" i="1"/>
  <c r="W351" i="1"/>
  <c r="W348" i="1"/>
  <c r="W347" i="1"/>
  <c r="W345" i="1"/>
  <c r="W341" i="1"/>
  <c r="W337" i="1"/>
  <c r="W334" i="1"/>
  <c r="W319" i="1"/>
  <c r="W308" i="1"/>
  <c r="W304" i="1"/>
  <c r="W303" i="1"/>
  <c r="W302" i="1"/>
  <c r="W298" i="1"/>
  <c r="W294" i="1"/>
  <c r="W292" i="1"/>
  <c r="W289" i="1"/>
  <c r="W267" i="1"/>
  <c r="W264" i="1"/>
  <c r="W262" i="1"/>
  <c r="W261" i="1"/>
  <c r="W260" i="1"/>
  <c r="W256" i="1"/>
  <c r="W255" i="1"/>
  <c r="W253" i="1"/>
  <c r="W243" i="1"/>
  <c r="W229" i="1"/>
  <c r="W222" i="1"/>
  <c r="W221" i="1"/>
  <c r="W220" i="1"/>
  <c r="W219" i="1"/>
  <c r="W218" i="1"/>
  <c r="W214" i="1"/>
  <c r="W212" i="1"/>
  <c r="W209" i="1"/>
  <c r="W207" i="1"/>
  <c r="W197" i="1"/>
  <c r="W189" i="1"/>
  <c r="W187" i="1"/>
  <c r="W184" i="1"/>
  <c r="W182" i="1"/>
  <c r="W179" i="1"/>
  <c r="W177" i="1"/>
  <c r="W176" i="1"/>
  <c r="W174" i="1"/>
  <c r="W168" i="1"/>
  <c r="W166" i="1"/>
  <c r="W165" i="1"/>
  <c r="W164" i="1"/>
  <c r="W161" i="1"/>
  <c r="W160" i="1"/>
  <c r="W157" i="1"/>
  <c r="W156" i="1"/>
  <c r="W153" i="1"/>
  <c r="W151" i="1"/>
  <c r="W150" i="1"/>
  <c r="W146" i="1"/>
  <c r="W143" i="1"/>
  <c r="W137" i="1"/>
  <c r="W135" i="1"/>
  <c r="W134" i="1"/>
  <c r="W132" i="1"/>
  <c r="W130" i="1"/>
  <c r="W127" i="1"/>
  <c r="W126" i="1"/>
  <c r="W123" i="1"/>
  <c r="W122" i="1"/>
  <c r="W119" i="1"/>
  <c r="W118" i="1"/>
  <c r="W112" i="1"/>
  <c r="W107" i="1"/>
  <c r="W106" i="1"/>
  <c r="W102" i="1"/>
  <c r="W101" i="1"/>
  <c r="W91" i="1"/>
  <c r="W90" i="1"/>
  <c r="W88" i="1"/>
  <c r="W86" i="1"/>
  <c r="W85" i="1"/>
  <c r="W82" i="1"/>
  <c r="W81" i="1"/>
  <c r="W75" i="1"/>
  <c r="W74" i="1"/>
  <c r="W72" i="1"/>
  <c r="W69" i="1"/>
  <c r="W68" i="1"/>
  <c r="W67" i="1"/>
  <c r="W64" i="1"/>
  <c r="W63" i="1"/>
  <c r="W62" i="1"/>
  <c r="W61" i="1"/>
  <c r="W58" i="1"/>
  <c r="W56" i="1"/>
  <c r="W54" i="1"/>
  <c r="W52" i="1"/>
  <c r="W51" i="1"/>
  <c r="W49" i="1"/>
  <c r="W46" i="1"/>
  <c r="W44" i="1"/>
  <c r="W41" i="1"/>
  <c r="W34" i="1"/>
  <c r="W32" i="1"/>
  <c r="W31" i="1"/>
  <c r="W30" i="1"/>
  <c r="W28" i="1"/>
  <c r="W24" i="1"/>
  <c r="W21" i="1"/>
  <c r="W20" i="1"/>
  <c r="W18" i="1"/>
  <c r="W16" i="1"/>
  <c r="W15" i="1"/>
  <c r="W10" i="1"/>
  <c r="W8" i="1"/>
  <c r="AW468" i="1"/>
  <c r="AW459" i="1"/>
  <c r="AW431" i="1"/>
  <c r="AW427" i="1"/>
  <c r="AW421" i="1"/>
  <c r="AW419" i="1"/>
  <c r="AW413" i="1"/>
  <c r="AW403" i="1"/>
  <c r="AW401" i="1"/>
  <c r="AW400" i="1"/>
  <c r="AW399" i="1"/>
  <c r="AW397" i="1"/>
  <c r="AW389" i="1"/>
  <c r="AW377" i="1"/>
  <c r="AW375" i="1"/>
  <c r="AW373" i="1"/>
  <c r="AW371" i="1"/>
  <c r="AW353" i="1"/>
  <c r="AW349" i="1"/>
  <c r="AW347" i="1"/>
  <c r="AW335" i="1"/>
  <c r="AW313" i="1"/>
  <c r="AW311" i="1"/>
  <c r="AW307" i="1"/>
  <c r="AW305" i="1"/>
  <c r="AW291" i="1"/>
  <c r="AW289" i="1"/>
  <c r="AW287" i="1"/>
  <c r="AW285" i="1"/>
  <c r="AW283" i="1"/>
  <c r="AW257" i="1"/>
  <c r="AW253" i="1"/>
  <c r="AW247" i="1"/>
  <c r="AW229" i="1"/>
  <c r="AW227" i="1"/>
  <c r="AW207" i="1"/>
  <c r="AW205" i="1"/>
  <c r="AW201" i="1"/>
  <c r="AW199" i="1"/>
  <c r="AW197" i="1"/>
  <c r="AW191" i="1"/>
  <c r="AW181" i="1"/>
  <c r="AW179" i="1"/>
  <c r="AW175" i="1"/>
  <c r="AW169" i="1"/>
  <c r="AW157" i="1"/>
  <c r="AW148" i="1"/>
  <c r="AW137" i="1"/>
  <c r="AW133" i="1"/>
  <c r="AW131" i="1"/>
  <c r="AW121" i="1"/>
  <c r="AW109" i="1"/>
  <c r="AW107" i="1"/>
  <c r="AW91" i="1"/>
  <c r="AW81" i="1"/>
  <c r="AW71" i="1"/>
  <c r="AW21" i="1"/>
  <c r="AJ500" i="1"/>
  <c r="K500" i="3" s="1"/>
  <c r="AJ488" i="1"/>
  <c r="AJ481" i="1"/>
  <c r="AJ476" i="1"/>
  <c r="AJ474" i="1"/>
  <c r="AJ469" i="1"/>
  <c r="AJ459" i="1"/>
  <c r="AJ452" i="1"/>
  <c r="AJ447" i="1"/>
  <c r="AJ440" i="1"/>
  <c r="AJ438" i="1"/>
  <c r="AJ436" i="1"/>
  <c r="AJ435" i="1"/>
  <c r="AJ433" i="1"/>
  <c r="AJ432" i="1"/>
  <c r="AJ431" i="1"/>
  <c r="AJ423" i="1"/>
  <c r="AJ421" i="1"/>
  <c r="AJ419" i="1"/>
  <c r="AJ414" i="1"/>
  <c r="AJ411" i="1"/>
  <c r="AJ409" i="1"/>
  <c r="AJ403" i="1"/>
  <c r="AJ399" i="1"/>
  <c r="AJ397" i="1"/>
  <c r="AJ387" i="1"/>
  <c r="AJ385" i="1"/>
  <c r="AJ381" i="1"/>
  <c r="AJ380" i="1"/>
  <c r="AJ378" i="1"/>
  <c r="AJ376" i="1"/>
  <c r="AJ375" i="1"/>
  <c r="AJ373" i="1"/>
  <c r="AJ368" i="1"/>
  <c r="AJ366" i="1"/>
  <c r="AJ363" i="1"/>
  <c r="AJ355" i="1"/>
  <c r="AJ352" i="1"/>
  <c r="AJ351" i="1"/>
  <c r="AJ349" i="1"/>
  <c r="AJ344" i="1"/>
  <c r="AJ342" i="1"/>
  <c r="AJ340" i="1"/>
  <c r="AJ339" i="1"/>
  <c r="AJ337" i="1"/>
  <c r="AJ336" i="1"/>
  <c r="AJ335" i="1"/>
  <c r="AJ333" i="1"/>
  <c r="AJ332" i="1"/>
  <c r="AJ330" i="1"/>
  <c r="AJ328" i="1"/>
  <c r="AJ327" i="1"/>
  <c r="AJ320" i="1"/>
  <c r="AJ316" i="1"/>
  <c r="AJ315" i="1"/>
  <c r="AJ313" i="1"/>
  <c r="AJ308" i="1"/>
  <c r="AJ306" i="1"/>
  <c r="AJ303" i="1"/>
  <c r="AJ291" i="1"/>
  <c r="AJ288" i="1"/>
  <c r="AJ287" i="1"/>
  <c r="AJ285" i="1"/>
  <c r="AJ284" i="1"/>
  <c r="AJ283" i="1"/>
  <c r="AJ282" i="1"/>
  <c r="AJ280" i="1"/>
  <c r="AJ279" i="1"/>
  <c r="AJ277" i="1"/>
  <c r="AJ275" i="1"/>
  <c r="AJ273" i="1"/>
  <c r="AJ272" i="1"/>
  <c r="AJ267" i="1"/>
  <c r="AJ263" i="1"/>
  <c r="AJ256" i="1"/>
  <c r="AJ255" i="1"/>
  <c r="AJ253" i="1"/>
  <c r="AJ251" i="1"/>
  <c r="AJ249" i="1"/>
  <c r="AJ248" i="1"/>
  <c r="AJ243" i="1"/>
  <c r="AJ241" i="1"/>
  <c r="AJ234" i="1"/>
  <c r="AJ233" i="1"/>
  <c r="AJ231" i="1"/>
  <c r="AJ229" i="1"/>
  <c r="AJ227" i="1"/>
  <c r="AJ224" i="1"/>
  <c r="AJ223" i="1"/>
  <c r="AJ222" i="1"/>
  <c r="AJ220" i="1"/>
  <c r="AJ219" i="1"/>
  <c r="AJ217" i="1"/>
  <c r="AJ216" i="1"/>
  <c r="AJ215" i="1"/>
  <c r="AJ214" i="1"/>
  <c r="AJ210" i="1"/>
  <c r="AJ207" i="1"/>
  <c r="AJ200" i="1"/>
  <c r="AJ199" i="1"/>
  <c r="AJ196" i="1"/>
  <c r="AJ193" i="1"/>
  <c r="AJ189" i="1"/>
  <c r="AJ188" i="1"/>
  <c r="AJ181" i="1"/>
  <c r="AJ177" i="1"/>
  <c r="AJ174" i="1"/>
  <c r="AJ172" i="1"/>
  <c r="AJ171" i="1"/>
  <c r="AJ170" i="1"/>
  <c r="AJ169" i="1"/>
  <c r="AJ167" i="1"/>
  <c r="AJ164" i="1"/>
  <c r="AJ161" i="1"/>
  <c r="AJ160" i="1"/>
  <c r="AJ157" i="1"/>
  <c r="AJ156" i="1"/>
  <c r="AJ155" i="1"/>
  <c r="AJ152" i="1"/>
  <c r="AJ150" i="1"/>
  <c r="AJ147" i="1"/>
  <c r="AJ145" i="1"/>
  <c r="AJ138" i="1"/>
  <c r="AJ137" i="1"/>
  <c r="AJ135" i="1"/>
  <c r="AJ131" i="1"/>
  <c r="AJ129" i="1"/>
  <c r="AJ128" i="1"/>
  <c r="AJ126" i="1"/>
  <c r="AJ124" i="1"/>
  <c r="AJ123" i="1"/>
  <c r="AJ119" i="1"/>
  <c r="AJ117" i="1"/>
  <c r="AJ116" i="1"/>
  <c r="AJ112" i="1"/>
  <c r="AJ111" i="1"/>
  <c r="AJ107" i="1"/>
  <c r="AJ104" i="1"/>
  <c r="AJ103" i="1"/>
  <c r="AJ100" i="1"/>
  <c r="AJ99" i="1"/>
  <c r="AJ97" i="1"/>
  <c r="AJ87" i="1"/>
  <c r="AJ85" i="1"/>
  <c r="AJ74" i="1"/>
  <c r="AJ73" i="1"/>
  <c r="AJ68" i="1"/>
  <c r="AJ66" i="1"/>
  <c r="AJ63" i="1"/>
  <c r="AJ59" i="1"/>
  <c r="AJ57" i="1"/>
  <c r="AJ55" i="1"/>
  <c r="AJ54" i="1"/>
  <c r="AJ53" i="1"/>
  <c r="AJ51" i="1"/>
  <c r="AJ50" i="1"/>
  <c r="AJ49" i="1"/>
  <c r="AJ47" i="1"/>
  <c r="AJ44" i="1"/>
  <c r="AJ42" i="1"/>
  <c r="AJ39" i="1"/>
  <c r="AJ35" i="1"/>
  <c r="AJ33" i="1"/>
  <c r="AJ30" i="1"/>
  <c r="AJ27" i="1"/>
  <c r="AJ26" i="1"/>
  <c r="AJ25" i="1"/>
  <c r="AJ20" i="1"/>
  <c r="AJ15" i="1"/>
  <c r="AJ13" i="1"/>
  <c r="W456" i="1"/>
  <c r="W453" i="1"/>
  <c r="W452" i="1"/>
  <c r="W451" i="1"/>
  <c r="W442" i="1"/>
  <c r="W439" i="1"/>
  <c r="W433" i="1"/>
  <c r="W430" i="1"/>
  <c r="W419" i="1"/>
  <c r="W418" i="1"/>
  <c r="W417" i="1"/>
  <c r="W415" i="1"/>
  <c r="W406" i="1"/>
  <c r="W403" i="1"/>
  <c r="W396" i="1"/>
  <c r="W394" i="1"/>
  <c r="W387" i="1"/>
  <c r="W385" i="1"/>
  <c r="W382" i="1"/>
  <c r="W370" i="1"/>
  <c r="W364" i="1"/>
  <c r="W363" i="1"/>
  <c r="W358" i="1"/>
  <c r="W349" i="1"/>
  <c r="W338" i="1"/>
  <c r="W333" i="1"/>
  <c r="W332" i="1"/>
  <c r="W331" i="1"/>
  <c r="W325" i="1"/>
  <c r="W324" i="1"/>
  <c r="W322" i="1"/>
  <c r="W314" i="1"/>
  <c r="W313" i="1"/>
  <c r="W311" i="1"/>
  <c r="W310" i="1"/>
  <c r="W286" i="1"/>
  <c r="W282" i="1"/>
  <c r="W280" i="1"/>
  <c r="W279" i="1"/>
  <c r="W278" i="1"/>
  <c r="W274" i="1"/>
  <c r="W266" i="1"/>
  <c r="W265" i="1"/>
  <c r="W250" i="1"/>
  <c r="W238" i="1"/>
  <c r="W232" i="1"/>
  <c r="W231" i="1"/>
  <c r="W227" i="1"/>
  <c r="W226" i="1"/>
  <c r="W213" i="1"/>
  <c r="W211" i="1"/>
  <c r="W204" i="1"/>
  <c r="W202" i="1"/>
  <c r="W191" i="1"/>
  <c r="W190" i="1"/>
  <c r="W183" i="1"/>
  <c r="W181" i="1"/>
  <c r="W178" i="1"/>
  <c r="W159" i="1"/>
  <c r="W149" i="1"/>
  <c r="W142" i="1"/>
  <c r="W141" i="1"/>
  <c r="W140" i="1"/>
  <c r="W138" i="1"/>
  <c r="W117" i="1"/>
  <c r="W116" i="1"/>
  <c r="W110" i="1"/>
  <c r="W109" i="1"/>
  <c r="W108" i="1"/>
  <c r="W105" i="1"/>
  <c r="W103" i="1"/>
  <c r="W87" i="1"/>
  <c r="W84" i="1"/>
  <c r="W79" i="1"/>
  <c r="W43" i="1"/>
  <c r="W42" i="1"/>
  <c r="W40" i="1"/>
  <c r="W39" i="1"/>
  <c r="W38" i="1"/>
  <c r="W37" i="1"/>
  <c r="W35" i="1"/>
  <c r="AW465" i="1"/>
  <c r="AW407" i="1"/>
  <c r="AW405" i="1"/>
  <c r="AW367" i="1"/>
  <c r="AW332" i="1"/>
  <c r="AW317" i="1"/>
  <c r="AW309" i="1"/>
  <c r="AW129" i="1"/>
  <c r="AW127" i="1"/>
  <c r="AW122" i="1"/>
  <c r="AW73" i="1"/>
  <c r="AJ454" i="1"/>
  <c r="AJ446" i="1"/>
  <c r="AJ445" i="1"/>
  <c r="AJ444" i="1"/>
  <c r="AJ442" i="1"/>
  <c r="AJ430" i="1"/>
  <c r="AJ415" i="1"/>
  <c r="AJ408" i="1"/>
  <c r="AJ406" i="1"/>
  <c r="AJ394" i="1"/>
  <c r="AJ390" i="1"/>
  <c r="AJ382" i="1"/>
  <c r="AJ377" i="1"/>
  <c r="AJ374" i="1"/>
  <c r="AJ361" i="1"/>
  <c r="AJ348" i="1"/>
  <c r="AJ343" i="1"/>
  <c r="AJ334" i="1"/>
  <c r="AJ325" i="1"/>
  <c r="AJ322" i="1"/>
  <c r="AJ319" i="1"/>
  <c r="AJ310" i="1"/>
  <c r="AJ302" i="1"/>
  <c r="AJ301" i="1"/>
  <c r="AJ300" i="1"/>
  <c r="AJ276" i="1"/>
  <c r="AJ274" i="1"/>
  <c r="AJ270" i="1"/>
  <c r="AJ265" i="1"/>
  <c r="AJ252" i="1"/>
  <c r="AJ250" i="1"/>
  <c r="AJ242" i="1"/>
  <c r="AJ239" i="1"/>
  <c r="AJ238" i="1"/>
  <c r="AJ236" i="1"/>
  <c r="AJ235" i="1"/>
  <c r="AJ226" i="1"/>
  <c r="AJ202" i="1"/>
  <c r="AJ194" i="1"/>
  <c r="AJ190" i="1"/>
  <c r="AJ187" i="1"/>
  <c r="AJ183" i="1"/>
  <c r="AJ178" i="1"/>
  <c r="AJ166" i="1"/>
  <c r="AJ163" i="1"/>
  <c r="AJ159" i="1"/>
  <c r="AJ154" i="1"/>
  <c r="AJ146" i="1"/>
  <c r="AJ143" i="1"/>
  <c r="AJ142" i="1"/>
  <c r="AJ130" i="1"/>
  <c r="AJ127" i="1"/>
  <c r="AJ122" i="1"/>
  <c r="AJ118" i="1"/>
  <c r="AJ109" i="1"/>
  <c r="AJ106" i="1"/>
  <c r="AJ82" i="1"/>
  <c r="AJ77" i="1"/>
  <c r="AJ70" i="1"/>
  <c r="AJ67" i="1"/>
  <c r="AJ65" i="1"/>
  <c r="AJ62" i="1"/>
  <c r="AJ61" i="1"/>
  <c r="AJ46" i="1"/>
  <c r="AJ41" i="1"/>
  <c r="AJ38" i="1"/>
  <c r="AJ37" i="1"/>
  <c r="AJ34" i="1"/>
  <c r="AJ32" i="1"/>
  <c r="AJ22" i="1"/>
  <c r="AJ17" i="1"/>
  <c r="AJ14" i="1"/>
  <c r="AJ12" i="1"/>
  <c r="AJ11" i="1"/>
  <c r="W497" i="1"/>
  <c r="J497" i="3" s="1"/>
  <c r="W495" i="1"/>
  <c r="J495" i="3" s="1"/>
  <c r="W494" i="1"/>
  <c r="J494" i="3" s="1"/>
  <c r="W491" i="1"/>
  <c r="J491" i="3" s="1"/>
  <c r="W488" i="1"/>
  <c r="W486" i="1"/>
  <c r="W483" i="1"/>
  <c r="W481" i="1"/>
  <c r="W479" i="1"/>
  <c r="W478" i="1"/>
  <c r="W477" i="1"/>
  <c r="W476" i="1"/>
  <c r="W469" i="1"/>
  <c r="W466" i="1"/>
  <c r="W465" i="1"/>
  <c r="W463" i="1"/>
  <c r="W462" i="1"/>
  <c r="W460" i="1"/>
  <c r="W459" i="1"/>
  <c r="W458" i="1"/>
  <c r="W457" i="1"/>
  <c r="W455" i="1"/>
  <c r="W454" i="1"/>
  <c r="W447" i="1"/>
  <c r="W445" i="1"/>
  <c r="W443" i="1"/>
  <c r="W440" i="1"/>
  <c r="W438" i="1"/>
  <c r="W431" i="1"/>
  <c r="W428" i="1"/>
  <c r="W426" i="1"/>
  <c r="W416" i="1"/>
  <c r="W414" i="1"/>
  <c r="W407" i="1"/>
  <c r="W402" i="1"/>
  <c r="W400" i="1"/>
  <c r="W399" i="1"/>
  <c r="W397" i="1"/>
  <c r="W395" i="1"/>
  <c r="W392" i="1"/>
  <c r="W390" i="1"/>
  <c r="W388" i="1"/>
  <c r="W384" i="1"/>
  <c r="W375" i="1"/>
  <c r="W373" i="1"/>
  <c r="W371" i="1"/>
  <c r="W368" i="1"/>
  <c r="W366" i="1"/>
  <c r="W361" i="1"/>
  <c r="W359" i="1"/>
  <c r="W356" i="1"/>
  <c r="W354" i="1"/>
  <c r="W352" i="1"/>
  <c r="W344" i="1"/>
  <c r="W339" i="1"/>
  <c r="W328" i="1"/>
  <c r="W327" i="1"/>
  <c r="W326" i="1"/>
  <c r="W323" i="1"/>
  <c r="W321" i="1"/>
  <c r="W318" i="1"/>
  <c r="W316" i="1"/>
  <c r="W315" i="1"/>
  <c r="W301" i="1"/>
  <c r="W299" i="1"/>
  <c r="W297" i="1"/>
  <c r="W291" i="1"/>
  <c r="W284" i="1"/>
  <c r="W277" i="1"/>
  <c r="W272" i="1"/>
  <c r="W270" i="1"/>
  <c r="W268" i="1"/>
  <c r="W248" i="1"/>
  <c r="W246" i="1"/>
  <c r="W244" i="1"/>
  <c r="W241" i="1"/>
  <c r="W237" i="1"/>
  <c r="W236" i="1"/>
  <c r="W234" i="1"/>
  <c r="W225" i="1"/>
  <c r="W224" i="1"/>
  <c r="W217" i="1"/>
  <c r="W215" i="1"/>
  <c r="W205" i="1"/>
  <c r="W201" i="1"/>
  <c r="W200" i="1"/>
  <c r="W196" i="1"/>
  <c r="W193" i="1"/>
  <c r="W188" i="1"/>
  <c r="W171" i="1"/>
  <c r="W169" i="1"/>
  <c r="W163" i="1"/>
  <c r="W155" i="1"/>
  <c r="W148" i="1"/>
  <c r="W147" i="1"/>
  <c r="W145" i="1"/>
  <c r="W124" i="1"/>
  <c r="W121" i="1"/>
  <c r="W114" i="1"/>
  <c r="W111" i="1"/>
  <c r="W104" i="1"/>
  <c r="W73" i="1"/>
  <c r="W71" i="1"/>
  <c r="W70" i="1"/>
  <c r="W45" i="1"/>
  <c r="W27" i="1"/>
  <c r="W25" i="1"/>
  <c r="W23" i="1"/>
  <c r="W22" i="1"/>
  <c r="W19" i="1"/>
  <c r="W14" i="1"/>
  <c r="AW500" i="1"/>
  <c r="L500" i="3" s="1"/>
  <c r="AW493" i="1"/>
  <c r="L493" i="3" s="1"/>
  <c r="AW488" i="1"/>
  <c r="AW481" i="1"/>
  <c r="AW478" i="1"/>
  <c r="AW476" i="1"/>
  <c r="AW469" i="1"/>
  <c r="AW463" i="1"/>
  <c r="AW429" i="1"/>
  <c r="AW341" i="1"/>
  <c r="AW329" i="1"/>
  <c r="AW249" i="1"/>
  <c r="AW213" i="1"/>
  <c r="AW203" i="1"/>
  <c r="AW155" i="1"/>
  <c r="AW27" i="1"/>
  <c r="AJ439" i="1"/>
  <c r="AJ429" i="1"/>
  <c r="AJ407" i="1"/>
  <c r="AJ388" i="1"/>
  <c r="AJ371" i="1"/>
  <c r="AJ369" i="1"/>
  <c r="AJ364" i="1"/>
  <c r="AJ354" i="1"/>
  <c r="AJ326" i="1"/>
  <c r="AJ323" i="1"/>
  <c r="AJ311" i="1"/>
  <c r="AJ297" i="1"/>
  <c r="AJ289" i="1"/>
  <c r="AJ278" i="1"/>
  <c r="AJ230" i="1"/>
  <c r="AJ225" i="1"/>
  <c r="AJ213" i="1"/>
  <c r="AJ208" i="1"/>
  <c r="AJ205" i="1"/>
  <c r="AJ203" i="1"/>
  <c r="AJ175" i="1"/>
  <c r="AJ165" i="1"/>
  <c r="AJ153" i="1"/>
  <c r="AJ141" i="1"/>
  <c r="AJ136" i="1"/>
  <c r="AJ133" i="1"/>
  <c r="AJ121" i="1"/>
  <c r="AJ78" i="1"/>
  <c r="AJ72" i="1"/>
  <c r="AJ71" i="1"/>
  <c r="AJ69" i="1"/>
  <c r="AJ23" i="1"/>
  <c r="AJ18" i="1"/>
  <c r="W498" i="1"/>
  <c r="J498" i="3" s="1"/>
  <c r="W474" i="1"/>
  <c r="W471" i="1"/>
  <c r="W422" i="1"/>
  <c r="W421" i="1"/>
  <c r="W386" i="1"/>
  <c r="W383" i="1"/>
  <c r="W369" i="1"/>
  <c r="W357" i="1"/>
  <c r="W343" i="1"/>
  <c r="W342" i="1"/>
  <c r="W340" i="1"/>
  <c r="W312" i="1"/>
  <c r="W309" i="1"/>
  <c r="W307" i="1"/>
  <c r="W306" i="1"/>
  <c r="W283" i="1"/>
  <c r="W281" i="1"/>
  <c r="W273" i="1"/>
  <c r="W269" i="1"/>
  <c r="W263" i="1"/>
  <c r="W259" i="1"/>
  <c r="W242" i="1"/>
  <c r="W240" i="1"/>
  <c r="W239" i="1"/>
  <c r="W230" i="1"/>
  <c r="W208" i="1"/>
  <c r="W198" i="1"/>
  <c r="W195" i="1"/>
  <c r="W194" i="1"/>
  <c r="W175" i="1"/>
  <c r="W170" i="1"/>
  <c r="W167" i="1"/>
  <c r="W139" i="1"/>
  <c r="W133" i="1"/>
  <c r="W131" i="1"/>
  <c r="W128" i="1"/>
  <c r="W115" i="1"/>
  <c r="W113" i="1"/>
  <c r="W53" i="1"/>
  <c r="W50" i="1"/>
  <c r="W33" i="1"/>
  <c r="W13" i="1"/>
  <c r="W11" i="1"/>
  <c r="W9" i="1"/>
  <c r="P501" i="3"/>
  <c r="O501" i="3"/>
  <c r="N501" i="3"/>
  <c r="M501" i="3"/>
  <c r="P500" i="3"/>
  <c r="O500" i="3"/>
  <c r="N500" i="3"/>
  <c r="M500" i="3"/>
  <c r="P499" i="3"/>
  <c r="O499" i="3"/>
  <c r="N499" i="3"/>
  <c r="M499" i="3"/>
  <c r="P498" i="3"/>
  <c r="O498" i="3"/>
  <c r="N498" i="3"/>
  <c r="M498" i="3"/>
  <c r="P497" i="3"/>
  <c r="O497" i="3"/>
  <c r="N497" i="3"/>
  <c r="M497" i="3"/>
  <c r="P496" i="3"/>
  <c r="O496" i="3"/>
  <c r="N496" i="3"/>
  <c r="M496" i="3"/>
  <c r="P495" i="3"/>
  <c r="O495" i="3"/>
  <c r="N495" i="3"/>
  <c r="M495" i="3"/>
  <c r="P494" i="3"/>
  <c r="O494" i="3"/>
  <c r="N494" i="3"/>
  <c r="M494" i="3"/>
  <c r="P493" i="3"/>
  <c r="O493" i="3"/>
  <c r="N493" i="3"/>
  <c r="M493" i="3"/>
  <c r="P492" i="3"/>
  <c r="O492" i="3"/>
  <c r="N492" i="3"/>
  <c r="M492" i="3"/>
  <c r="P491" i="3"/>
  <c r="O491" i="3"/>
  <c r="N491" i="3"/>
  <c r="M491" i="3"/>
  <c r="CW501" i="1"/>
  <c r="CJ501" i="1"/>
  <c r="BW501" i="1"/>
  <c r="BJ501" i="1"/>
  <c r="AW501" i="1"/>
  <c r="L501" i="3" s="1"/>
  <c r="AJ501" i="1"/>
  <c r="K501" i="3" s="1"/>
  <c r="W501" i="1"/>
  <c r="J501" i="3" s="1"/>
  <c r="CW500" i="1"/>
  <c r="CJ500" i="1"/>
  <c r="BW500" i="1"/>
  <c r="BJ500" i="1"/>
  <c r="W500" i="1"/>
  <c r="J500" i="3" s="1"/>
  <c r="AW494" i="1"/>
  <c r="L494" i="3" s="1"/>
  <c r="AW491" i="1"/>
  <c r="L491" i="3" s="1"/>
  <c r="AW485" i="1"/>
  <c r="AW479" i="1"/>
  <c r="AW461" i="1"/>
  <c r="AW455" i="1"/>
  <c r="AW449" i="1"/>
  <c r="AW425" i="1"/>
  <c r="AW423" i="1"/>
  <c r="AW411" i="1"/>
  <c r="AW406" i="1"/>
  <c r="AW365" i="1"/>
  <c r="AW363" i="1"/>
  <c r="AW359" i="1"/>
  <c r="AW345" i="1"/>
  <c r="AW343" i="1"/>
  <c r="AW319" i="1"/>
  <c r="AW279" i="1"/>
  <c r="AW275" i="1"/>
  <c r="AW269" i="1"/>
  <c r="AW266" i="1"/>
  <c r="AW245" i="1"/>
  <c r="AW243" i="1"/>
  <c r="AW183" i="1"/>
  <c r="AW141" i="1"/>
  <c r="AW87" i="1"/>
  <c r="AW77" i="1"/>
  <c r="AW74" i="1"/>
  <c r="AW63" i="1"/>
  <c r="AJ497" i="1"/>
  <c r="K497" i="3" s="1"/>
  <c r="AJ489" i="1"/>
  <c r="AJ479" i="1"/>
  <c r="AJ467" i="1"/>
  <c r="AJ455" i="1"/>
  <c r="AJ453" i="1"/>
  <c r="AJ449" i="1"/>
  <c r="AJ448" i="1"/>
  <c r="AJ437" i="1"/>
  <c r="AJ424" i="1"/>
  <c r="AJ405" i="1"/>
  <c r="AJ389" i="1"/>
  <c r="AJ384" i="1"/>
  <c r="AJ383" i="1"/>
  <c r="AJ379" i="1"/>
  <c r="AJ367" i="1"/>
  <c r="AJ365" i="1"/>
  <c r="AJ341" i="1"/>
  <c r="AJ331" i="1"/>
  <c r="AJ329" i="1"/>
  <c r="AJ305" i="1"/>
  <c r="AJ271" i="1"/>
  <c r="AJ262" i="1"/>
  <c r="AJ261" i="1"/>
  <c r="AJ259" i="1"/>
  <c r="AJ257" i="1"/>
  <c r="AJ247" i="1"/>
  <c r="AJ244" i="1"/>
  <c r="AJ237" i="1"/>
  <c r="AJ232" i="1"/>
  <c r="AJ211" i="1"/>
  <c r="AJ204" i="1"/>
  <c r="AJ185" i="1"/>
  <c r="AJ179" i="1"/>
  <c r="AJ151" i="1"/>
  <c r="AJ149" i="1"/>
  <c r="AJ148" i="1"/>
  <c r="AJ139" i="1"/>
  <c r="AJ115" i="1"/>
  <c r="AJ105" i="1"/>
  <c r="AJ101" i="1"/>
  <c r="AJ84" i="1"/>
  <c r="AJ83" i="1"/>
  <c r="AJ79" i="1"/>
  <c r="AJ76" i="1"/>
  <c r="AJ64" i="1"/>
  <c r="AJ36" i="1"/>
  <c r="AJ31" i="1"/>
  <c r="AJ29" i="1"/>
  <c r="W449" i="1"/>
  <c r="W446" i="1"/>
  <c r="W434" i="1"/>
  <c r="W429" i="1"/>
  <c r="W425" i="1"/>
  <c r="W420" i="1"/>
  <c r="W408" i="1"/>
  <c r="W362" i="1"/>
  <c r="W360" i="1"/>
  <c r="W317" i="1"/>
  <c r="W300" i="1"/>
  <c r="W287" i="1"/>
  <c r="W285" i="1"/>
  <c r="W271" i="1"/>
  <c r="W249" i="1"/>
  <c r="W245" i="1"/>
  <c r="W228" i="1"/>
  <c r="W223" i="1"/>
  <c r="W186" i="1"/>
  <c r="W180" i="1"/>
  <c r="W173" i="1"/>
  <c r="W120" i="1"/>
  <c r="W96" i="1"/>
  <c r="W93" i="1"/>
  <c r="W77" i="1"/>
  <c r="W12" i="1"/>
  <c r="AW498" i="1"/>
  <c r="L498" i="3" s="1"/>
  <c r="AW492" i="1"/>
  <c r="L492" i="3" s="1"/>
  <c r="AW483" i="1"/>
  <c r="AW480" i="1"/>
  <c r="AW474" i="1"/>
  <c r="AW453" i="1"/>
  <c r="AW450" i="1"/>
  <c r="AW357" i="1"/>
  <c r="AW351" i="1"/>
  <c r="AW315" i="1"/>
  <c r="AW295" i="1"/>
  <c r="AW237" i="1"/>
  <c r="AW231" i="1"/>
  <c r="AW219" i="1"/>
  <c r="AW147" i="1"/>
  <c r="W485" i="1"/>
  <c r="W482" i="1"/>
  <c r="W473" i="1"/>
  <c r="W470" i="1"/>
  <c r="W461" i="1"/>
  <c r="W444" i="1"/>
  <c r="W441" i="1"/>
  <c r="W437" i="1"/>
  <c r="W423" i="1"/>
  <c r="W413" i="1"/>
  <c r="W365" i="1"/>
  <c r="W350" i="1"/>
  <c r="W336" i="1"/>
  <c r="W335" i="1"/>
  <c r="W330" i="1"/>
  <c r="W329" i="1"/>
  <c r="W305" i="1"/>
  <c r="W276" i="1"/>
  <c r="W275" i="1"/>
  <c r="W252" i="1"/>
  <c r="W233" i="1"/>
  <c r="W192" i="1"/>
  <c r="W125" i="1"/>
  <c r="W65" i="1"/>
  <c r="W60" i="1"/>
  <c r="W36" i="1"/>
  <c r="W29" i="1"/>
  <c r="W17" i="1"/>
  <c r="W129" i="1"/>
  <c r="W216" i="1"/>
  <c r="W288" i="1"/>
  <c r="W405" i="1"/>
  <c r="W424" i="1"/>
  <c r="W432" i="1"/>
  <c r="W475" i="1"/>
  <c r="W480" i="1"/>
  <c r="W489" i="1"/>
  <c r="W492" i="1"/>
  <c r="J492" i="3" s="1"/>
  <c r="W376" i="1"/>
  <c r="W48" i="1"/>
  <c r="AJ498" i="1"/>
  <c r="K498" i="3" s="1"/>
  <c r="AJ494" i="1"/>
  <c r="K494" i="3" s="1"/>
  <c r="AJ491" i="1"/>
  <c r="K491" i="3" s="1"/>
  <c r="AJ486" i="1"/>
  <c r="AJ485" i="1"/>
  <c r="AJ483" i="1"/>
  <c r="AJ482" i="1"/>
  <c r="AJ480" i="1"/>
  <c r="AJ473" i="1"/>
  <c r="AJ465" i="1"/>
  <c r="AJ461" i="1"/>
  <c r="AJ458" i="1"/>
  <c r="AJ451" i="1"/>
  <c r="AJ443" i="1"/>
  <c r="AJ434" i="1"/>
  <c r="AJ427" i="1"/>
  <c r="AJ425" i="1"/>
  <c r="AJ417" i="1"/>
  <c r="AJ413" i="1"/>
  <c r="AJ412" i="1"/>
  <c r="AJ391" i="1"/>
  <c r="AJ386" i="1"/>
  <c r="AJ372" i="1"/>
  <c r="AJ362" i="1"/>
  <c r="AJ360" i="1"/>
  <c r="AJ359" i="1"/>
  <c r="AJ357" i="1"/>
  <c r="AJ353" i="1"/>
  <c r="AJ350" i="1"/>
  <c r="AJ347" i="1"/>
  <c r="AJ345" i="1"/>
  <c r="AJ321" i="1"/>
  <c r="AJ317" i="1"/>
  <c r="AJ314" i="1"/>
  <c r="AJ309" i="1"/>
  <c r="AJ304" i="1"/>
  <c r="AJ299" i="1"/>
  <c r="AJ293" i="1"/>
  <c r="AJ290" i="1"/>
  <c r="AJ281" i="1"/>
  <c r="AJ269" i="1"/>
  <c r="AJ258" i="1"/>
  <c r="AJ254" i="1"/>
  <c r="AJ245" i="1"/>
  <c r="AJ221" i="1"/>
  <c r="AJ218" i="1"/>
  <c r="AJ209" i="1"/>
  <c r="AJ206" i="1"/>
  <c r="AJ197" i="1"/>
  <c r="AJ186" i="1"/>
  <c r="AJ173" i="1"/>
  <c r="AJ125" i="1"/>
  <c r="AJ120" i="1"/>
  <c r="AJ113" i="1"/>
  <c r="AJ108" i="1"/>
  <c r="AJ86" i="1"/>
  <c r="AJ81" i="1"/>
  <c r="AJ19" i="1"/>
  <c r="AJ9" i="1"/>
  <c r="W412" i="1"/>
  <c r="W235" i="1"/>
  <c r="W199" i="1"/>
  <c r="AW473" i="1"/>
  <c r="AW435" i="1"/>
  <c r="AW387" i="1"/>
  <c r="AW225" i="1"/>
  <c r="AW198" i="1"/>
  <c r="AW177" i="1"/>
  <c r="AW171" i="1"/>
  <c r="AW117" i="1"/>
  <c r="AJ441" i="1"/>
  <c r="AJ338" i="1"/>
  <c r="AJ318" i="1"/>
  <c r="AJ110" i="1"/>
  <c r="AJ48" i="1"/>
  <c r="AJ43" i="1"/>
  <c r="AW393" i="1"/>
  <c r="AW339" i="1"/>
  <c r="AW255" i="1"/>
  <c r="AJ396" i="1"/>
  <c r="AJ393" i="1"/>
  <c r="AJ264" i="1"/>
  <c r="AJ45" i="1"/>
  <c r="AJ21" i="1"/>
  <c r="AW499" i="1"/>
  <c r="L499" i="3" s="1"/>
  <c r="AW496" i="1"/>
  <c r="L496" i="3" s="1"/>
  <c r="AW495" i="1"/>
  <c r="L495" i="3" s="1"/>
  <c r="AW490" i="1"/>
  <c r="AW489" i="1"/>
  <c r="AW487" i="1"/>
  <c r="AW486" i="1"/>
  <c r="AW484" i="1"/>
  <c r="AW477" i="1"/>
  <c r="AW475" i="1"/>
  <c r="AW472" i="1"/>
  <c r="AW433" i="1"/>
  <c r="AW240" i="1"/>
  <c r="W499" i="1"/>
  <c r="J499" i="3" s="1"/>
  <c r="W496" i="1"/>
  <c r="J496" i="3" s="1"/>
  <c r="W493" i="1"/>
  <c r="J493" i="3" s="1"/>
  <c r="W490" i="1"/>
  <c r="W487" i="1"/>
  <c r="W484" i="1"/>
  <c r="W472" i="1"/>
  <c r="W355" i="1"/>
  <c r="W247" i="1"/>
  <c r="W55" i="1"/>
  <c r="AJ499" i="1"/>
  <c r="K499" i="3" s="1"/>
  <c r="AJ496" i="1"/>
  <c r="K496" i="3" s="1"/>
  <c r="AJ495" i="1"/>
  <c r="K495" i="3" s="1"/>
  <c r="AJ493" i="1"/>
  <c r="K493" i="3" s="1"/>
  <c r="AJ492" i="1"/>
  <c r="K492" i="3" s="1"/>
  <c r="AJ490" i="1"/>
  <c r="AJ487" i="1"/>
  <c r="AJ484" i="1"/>
  <c r="AJ478" i="1"/>
  <c r="AJ477" i="1"/>
  <c r="AJ475" i="1"/>
  <c r="AJ471" i="1"/>
  <c r="AJ466" i="1"/>
  <c r="AJ312" i="1"/>
  <c r="AJ307" i="1"/>
  <c r="AJ295" i="1"/>
  <c r="AJ292" i="1"/>
  <c r="AJ132" i="1"/>
  <c r="AJ24" i="1"/>
  <c r="J3" i="1"/>
  <c r="K54" i="7"/>
  <c r="J54" i="7"/>
  <c r="K22" i="7"/>
  <c r="J22" i="7"/>
  <c r="J23" i="7" s="1"/>
  <c r="W76" i="1" l="1"/>
  <c r="W78" i="1"/>
  <c r="W98" i="1"/>
  <c r="W100" i="1"/>
  <c r="W136" i="1"/>
  <c r="W144" i="1"/>
  <c r="W162" i="1"/>
  <c r="W206" i="1"/>
  <c r="W210" i="1"/>
  <c r="W378" i="1"/>
  <c r="W258" i="1"/>
  <c r="AJ191" i="1"/>
  <c r="AJ93" i="1"/>
  <c r="AJ201" i="1"/>
  <c r="AJ422" i="1"/>
  <c r="AJ91" i="1"/>
  <c r="AJ89" i="1"/>
  <c r="W346" i="1"/>
  <c r="W464" i="1"/>
  <c r="AW482" i="1"/>
  <c r="AW497" i="1"/>
  <c r="L497" i="3" s="1"/>
  <c r="AW66" i="1"/>
  <c r="AW69" i="1"/>
  <c r="AW84" i="1"/>
  <c r="AW90" i="1"/>
  <c r="AW93" i="1"/>
  <c r="AW144" i="1"/>
  <c r="AW264" i="1"/>
  <c r="AW267" i="1"/>
  <c r="AW330" i="1"/>
  <c r="AW447" i="1"/>
  <c r="AW59" i="1"/>
  <c r="AW83" i="1"/>
  <c r="AW158" i="1"/>
  <c r="AW290" i="1"/>
  <c r="AW296" i="1"/>
  <c r="AW338" i="1"/>
  <c r="AW398" i="1"/>
  <c r="W94" i="1"/>
  <c r="W97" i="1"/>
  <c r="W154" i="1"/>
  <c r="W172" i="1"/>
  <c r="W254" i="1"/>
  <c r="W290" i="1"/>
  <c r="W389" i="1"/>
  <c r="W398" i="1"/>
  <c r="W26" i="1"/>
  <c r="W47" i="1"/>
  <c r="W80" i="1"/>
  <c r="W95" i="1"/>
  <c r="W152" i="1"/>
  <c r="W203" i="1"/>
  <c r="W251" i="1"/>
  <c r="W257" i="1"/>
  <c r="W59" i="1"/>
  <c r="W83" i="1"/>
  <c r="W89" i="1"/>
  <c r="W92" i="1"/>
  <c r="W158" i="1"/>
  <c r="W185" i="1"/>
  <c r="W293" i="1"/>
  <c r="W296" i="1"/>
  <c r="W320" i="1"/>
  <c r="W377" i="1"/>
  <c r="W401" i="1"/>
  <c r="W404" i="1"/>
  <c r="W410" i="1"/>
  <c r="W57" i="1"/>
  <c r="W66" i="1"/>
  <c r="W99" i="1"/>
  <c r="AJ92" i="1"/>
  <c r="AJ401" i="1"/>
  <c r="AJ404" i="1"/>
  <c r="W295" i="1"/>
  <c r="W367" i="1"/>
  <c r="K55" i="7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CW497" i="1"/>
  <c r="CJ497" i="1"/>
  <c r="BW497" i="1"/>
  <c r="BJ497" i="1"/>
  <c r="CW496" i="1"/>
  <c r="CJ496" i="1"/>
  <c r="BW496" i="1"/>
  <c r="BJ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L472" i="3"/>
  <c r="K244" i="3"/>
  <c r="L244" i="3"/>
  <c r="K472" i="3"/>
  <c r="J472" i="3"/>
  <c r="J244" i="3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L485" i="3"/>
  <c r="L483" i="3"/>
  <c r="L479" i="3"/>
  <c r="L477" i="3"/>
  <c r="L475" i="3"/>
  <c r="L473" i="3"/>
  <c r="K485" i="3"/>
  <c r="K483" i="3"/>
  <c r="K481" i="3"/>
  <c r="K479" i="3"/>
  <c r="K477" i="3"/>
  <c r="K475" i="3"/>
  <c r="J475" i="3"/>
  <c r="J473" i="3"/>
  <c r="J485" i="3"/>
  <c r="J483" i="3"/>
  <c r="J481" i="3"/>
  <c r="J477" i="3"/>
  <c r="L484" i="3"/>
  <c r="L481" i="3"/>
  <c r="K484" i="3"/>
  <c r="K482" i="3"/>
  <c r="K474" i="3"/>
  <c r="J480" i="3"/>
  <c r="J476" i="3"/>
  <c r="CW495" i="1"/>
  <c r="CJ495" i="1"/>
  <c r="BW495" i="1"/>
  <c r="BJ495" i="1"/>
  <c r="L476" i="3"/>
  <c r="K478" i="3"/>
  <c r="K476" i="3"/>
  <c r="L478" i="3"/>
  <c r="L474" i="3"/>
  <c r="J474" i="3"/>
  <c r="CW499" i="1"/>
  <c r="CJ499" i="1"/>
  <c r="BW499" i="1"/>
  <c r="BJ499" i="1"/>
  <c r="CW494" i="1"/>
  <c r="CJ494" i="1"/>
  <c r="BW494" i="1"/>
  <c r="BJ494" i="1"/>
  <c r="CW493" i="1"/>
  <c r="CJ493" i="1"/>
  <c r="BW493" i="1"/>
  <c r="BJ493" i="1"/>
  <c r="CW492" i="1"/>
  <c r="CJ492" i="1"/>
  <c r="BW492" i="1"/>
  <c r="BJ492" i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CJ491" i="1"/>
  <c r="BW491" i="1"/>
  <c r="BJ491" i="1"/>
  <c r="CW490" i="1"/>
  <c r="P490" i="3" s="1"/>
  <c r="CJ490" i="1"/>
  <c r="O490" i="3" s="1"/>
  <c r="BW490" i="1"/>
  <c r="N490" i="3" s="1"/>
  <c r="BJ490" i="1"/>
  <c r="M490" i="3" s="1"/>
  <c r="L490" i="3"/>
  <c r="K490" i="3"/>
  <c r="J490" i="3"/>
  <c r="CW489" i="1"/>
  <c r="P489" i="3" s="1"/>
  <c r="CJ489" i="1"/>
  <c r="O489" i="3" s="1"/>
  <c r="BW489" i="1"/>
  <c r="N489" i="3" s="1"/>
  <c r="BJ489" i="1"/>
  <c r="M489" i="3" s="1"/>
  <c r="L489" i="3"/>
  <c r="K489" i="3"/>
  <c r="J489" i="3"/>
  <c r="CW488" i="1"/>
  <c r="P488" i="3" s="1"/>
  <c r="CJ488" i="1"/>
  <c r="O488" i="3" s="1"/>
  <c r="BW488" i="1"/>
  <c r="N488" i="3" s="1"/>
  <c r="BJ488" i="1"/>
  <c r="M488" i="3" s="1"/>
  <c r="L488" i="3"/>
  <c r="K488" i="3"/>
  <c r="J488" i="3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L487" i="3"/>
  <c r="K487" i="3"/>
  <c r="J487" i="3"/>
  <c r="CW486" i="1"/>
  <c r="P486" i="3" s="1"/>
  <c r="CJ486" i="1"/>
  <c r="O486" i="3" s="1"/>
  <c r="BW486" i="1"/>
  <c r="N486" i="3" s="1"/>
  <c r="BJ486" i="1"/>
  <c r="M486" i="3" s="1"/>
  <c r="L486" i="3"/>
  <c r="K486" i="3"/>
  <c r="J486" i="3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J484" i="3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J482" i="3"/>
  <c r="J479" i="3"/>
  <c r="J478" i="3"/>
  <c r="CW482" i="1"/>
  <c r="P482" i="3" s="1"/>
  <c r="CJ482" i="1"/>
  <c r="O482" i="3" s="1"/>
  <c r="BW482" i="1"/>
  <c r="N482" i="3" s="1"/>
  <c r="BJ482" i="1"/>
  <c r="M482" i="3" s="1"/>
  <c r="L482" i="3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L480" i="3"/>
  <c r="K480" i="3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K473" i="3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L468" i="3"/>
  <c r="K468" i="3"/>
  <c r="J468" i="3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L471" i="3"/>
  <c r="K471" i="3"/>
  <c r="J471" i="3"/>
  <c r="L470" i="3"/>
  <c r="K470" i="3"/>
  <c r="J470" i="3"/>
  <c r="L469" i="3"/>
  <c r="K469" i="3"/>
  <c r="J469" i="3"/>
  <c r="L322" i="3"/>
  <c r="L294" i="3"/>
  <c r="L278" i="3"/>
  <c r="L270" i="3"/>
  <c r="L262" i="3"/>
  <c r="L254" i="3"/>
  <c r="L246" i="3"/>
  <c r="L237" i="3"/>
  <c r="L230" i="3"/>
  <c r="L222" i="3"/>
  <c r="L214" i="3"/>
  <c r="L206" i="3"/>
  <c r="L199" i="3"/>
  <c r="L191" i="3"/>
  <c r="L183" i="3"/>
  <c r="L175" i="3"/>
  <c r="L167" i="3"/>
  <c r="L159" i="3"/>
  <c r="L151" i="3"/>
  <c r="L143" i="3"/>
  <c r="L135" i="3"/>
  <c r="L131" i="3"/>
  <c r="L127" i="3"/>
  <c r="L123" i="3"/>
  <c r="L119" i="3"/>
  <c r="L115" i="3"/>
  <c r="L111" i="3"/>
  <c r="L107" i="3"/>
  <c r="L103" i="3"/>
  <c r="L99" i="3"/>
  <c r="L95" i="3"/>
  <c r="L91" i="3"/>
  <c r="L87" i="3"/>
  <c r="L83" i="3"/>
  <c r="L79" i="3"/>
  <c r="L75" i="3"/>
  <c r="L71" i="3"/>
  <c r="L67" i="3"/>
  <c r="L63" i="3"/>
  <c r="L59" i="3"/>
  <c r="L55" i="3"/>
  <c r="L51" i="3"/>
  <c r="L47" i="3"/>
  <c r="L43" i="3"/>
  <c r="L39" i="3"/>
  <c r="L36" i="3"/>
  <c r="L35" i="3"/>
  <c r="L31" i="3"/>
  <c r="L28" i="3"/>
  <c r="L27" i="3"/>
  <c r="L23" i="3"/>
  <c r="L20" i="3"/>
  <c r="L19" i="3"/>
  <c r="L15" i="3"/>
  <c r="L12" i="3"/>
  <c r="L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7" i="3"/>
  <c r="L276" i="3"/>
  <c r="L275" i="3"/>
  <c r="L274" i="3"/>
  <c r="L273" i="3"/>
  <c r="L272" i="3"/>
  <c r="L271" i="3"/>
  <c r="L269" i="3"/>
  <c r="L268" i="3"/>
  <c r="L267" i="3"/>
  <c r="L266" i="3"/>
  <c r="L265" i="3"/>
  <c r="L264" i="3"/>
  <c r="L263" i="3"/>
  <c r="L261" i="3"/>
  <c r="L260" i="3"/>
  <c r="L259" i="3"/>
  <c r="L258" i="3"/>
  <c r="L257" i="3"/>
  <c r="L256" i="3"/>
  <c r="L255" i="3"/>
  <c r="L253" i="3"/>
  <c r="L252" i="3"/>
  <c r="L251" i="3"/>
  <c r="L250" i="3"/>
  <c r="L249" i="3"/>
  <c r="L248" i="3"/>
  <c r="L247" i="3"/>
  <c r="L245" i="3"/>
  <c r="L243" i="3"/>
  <c r="L242" i="3"/>
  <c r="L241" i="3"/>
  <c r="L240" i="3"/>
  <c r="L239" i="3"/>
  <c r="L238" i="3"/>
  <c r="L236" i="3"/>
  <c r="L235" i="3"/>
  <c r="L234" i="3"/>
  <c r="L233" i="3"/>
  <c r="L232" i="3"/>
  <c r="L231" i="3"/>
  <c r="L229" i="3"/>
  <c r="L228" i="3"/>
  <c r="L227" i="3"/>
  <c r="L226" i="3"/>
  <c r="L225" i="3"/>
  <c r="L224" i="3"/>
  <c r="L223" i="3"/>
  <c r="L221" i="3"/>
  <c r="L220" i="3"/>
  <c r="L219" i="3"/>
  <c r="L218" i="3"/>
  <c r="L217" i="3"/>
  <c r="L216" i="3"/>
  <c r="L215" i="3"/>
  <c r="L213" i="3"/>
  <c r="L212" i="3"/>
  <c r="L211" i="3"/>
  <c r="L210" i="3"/>
  <c r="L209" i="3"/>
  <c r="L208" i="3"/>
  <c r="L207" i="3"/>
  <c r="L205" i="3"/>
  <c r="L204" i="3"/>
  <c r="L203" i="3"/>
  <c r="L202" i="3"/>
  <c r="L201" i="3"/>
  <c r="L200" i="3"/>
  <c r="L198" i="3"/>
  <c r="L197" i="3"/>
  <c r="L196" i="3"/>
  <c r="L195" i="3"/>
  <c r="L194" i="3"/>
  <c r="L193" i="3"/>
  <c r="L192" i="3"/>
  <c r="L190" i="3"/>
  <c r="L189" i="3"/>
  <c r="L188" i="3"/>
  <c r="L187" i="3"/>
  <c r="L186" i="3"/>
  <c r="L185" i="3"/>
  <c r="L184" i="3"/>
  <c r="L182" i="3"/>
  <c r="L181" i="3"/>
  <c r="L180" i="3"/>
  <c r="L179" i="3"/>
  <c r="L178" i="3"/>
  <c r="L177" i="3"/>
  <c r="L176" i="3"/>
  <c r="L174" i="3"/>
  <c r="L173" i="3"/>
  <c r="L172" i="3"/>
  <c r="L171" i="3"/>
  <c r="L170" i="3"/>
  <c r="L169" i="3"/>
  <c r="L168" i="3"/>
  <c r="L166" i="3"/>
  <c r="L165" i="3"/>
  <c r="L164" i="3"/>
  <c r="L163" i="3"/>
  <c r="L162" i="3"/>
  <c r="L161" i="3"/>
  <c r="L160" i="3"/>
  <c r="L158" i="3"/>
  <c r="L157" i="3"/>
  <c r="L156" i="3"/>
  <c r="L155" i="3"/>
  <c r="L154" i="3"/>
  <c r="L153" i="3"/>
  <c r="L152" i="3"/>
  <c r="L150" i="3"/>
  <c r="L149" i="3"/>
  <c r="L148" i="3"/>
  <c r="L147" i="3"/>
  <c r="L146" i="3"/>
  <c r="L145" i="3"/>
  <c r="L144" i="3"/>
  <c r="L142" i="3"/>
  <c r="L141" i="3"/>
  <c r="L140" i="3"/>
  <c r="L139" i="3"/>
  <c r="L138" i="3"/>
  <c r="L137" i="3"/>
  <c r="L136" i="3"/>
  <c r="L134" i="3"/>
  <c r="L133" i="3"/>
  <c r="L132" i="3"/>
  <c r="L130" i="3"/>
  <c r="L129" i="3"/>
  <c r="L128" i="3"/>
  <c r="L126" i="3"/>
  <c r="L125" i="3"/>
  <c r="L124" i="3"/>
  <c r="L122" i="3"/>
  <c r="L121" i="3"/>
  <c r="L120" i="3"/>
  <c r="L118" i="3"/>
  <c r="L117" i="3"/>
  <c r="L116" i="3"/>
  <c r="L114" i="3"/>
  <c r="L113" i="3"/>
  <c r="L112" i="3"/>
  <c r="L110" i="3"/>
  <c r="L109" i="3"/>
  <c r="L108" i="3"/>
  <c r="L106" i="3"/>
  <c r="L105" i="3"/>
  <c r="L104" i="3"/>
  <c r="L102" i="3"/>
  <c r="L101" i="3"/>
  <c r="L100" i="3"/>
  <c r="L98" i="3"/>
  <c r="L97" i="3"/>
  <c r="L96" i="3"/>
  <c r="L94" i="3"/>
  <c r="L93" i="3"/>
  <c r="L92" i="3"/>
  <c r="L90" i="3"/>
  <c r="L89" i="3"/>
  <c r="L88" i="3"/>
  <c r="L86" i="3"/>
  <c r="L85" i="3"/>
  <c r="L84" i="3"/>
  <c r="L82" i="3"/>
  <c r="L81" i="3"/>
  <c r="L80" i="3"/>
  <c r="L78" i="3"/>
  <c r="L77" i="3"/>
  <c r="L76" i="3"/>
  <c r="L74" i="3"/>
  <c r="L73" i="3"/>
  <c r="L72" i="3"/>
  <c r="L70" i="3"/>
  <c r="L69" i="3"/>
  <c r="L68" i="3"/>
  <c r="L66" i="3"/>
  <c r="L65" i="3"/>
  <c r="L64" i="3"/>
  <c r="L62" i="3"/>
  <c r="L61" i="3"/>
  <c r="L60" i="3"/>
  <c r="L58" i="3"/>
  <c r="L57" i="3"/>
  <c r="L56" i="3"/>
  <c r="L54" i="3"/>
  <c r="L53" i="3"/>
  <c r="L52" i="3"/>
  <c r="L50" i="3"/>
  <c r="L49" i="3"/>
  <c r="L48" i="3"/>
  <c r="L46" i="3"/>
  <c r="L45" i="3"/>
  <c r="L44" i="3"/>
  <c r="L42" i="3"/>
  <c r="L41" i="3"/>
  <c r="L40" i="3"/>
  <c r="L38" i="3"/>
  <c r="L37" i="3"/>
  <c r="L34" i="3"/>
  <c r="L33" i="3"/>
  <c r="L32" i="3"/>
  <c r="L30" i="3"/>
  <c r="L29" i="3"/>
  <c r="L26" i="3"/>
  <c r="L25" i="3"/>
  <c r="L24" i="3"/>
  <c r="L22" i="3"/>
  <c r="L21" i="3"/>
  <c r="L18" i="3"/>
  <c r="L17" i="3"/>
  <c r="L16" i="3"/>
  <c r="L14" i="3"/>
  <c r="L13" i="3"/>
  <c r="L11" i="3"/>
  <c r="L10" i="3"/>
  <c r="L9" i="3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J462" i="3"/>
  <c r="J454" i="3"/>
  <c r="J446" i="3"/>
  <c r="J438" i="3"/>
  <c r="J430" i="3"/>
  <c r="J422" i="3"/>
  <c r="J414" i="3"/>
  <c r="J406" i="3"/>
  <c r="J398" i="3"/>
  <c r="J390" i="3"/>
  <c r="J382" i="3"/>
  <c r="J374" i="3"/>
  <c r="J366" i="3"/>
  <c r="J358" i="3"/>
  <c r="J350" i="3"/>
  <c r="J342" i="3"/>
  <c r="J334" i="3"/>
  <c r="J331" i="3"/>
  <c r="J326" i="3"/>
  <c r="J318" i="3"/>
  <c r="J310" i="3"/>
  <c r="J302" i="3"/>
  <c r="J294" i="3"/>
  <c r="J286" i="3"/>
  <c r="J278" i="3"/>
  <c r="J270" i="3"/>
  <c r="J262" i="3"/>
  <c r="J254" i="3"/>
  <c r="J246" i="3"/>
  <c r="J237" i="3"/>
  <c r="J230" i="3"/>
  <c r="J222" i="3"/>
  <c r="J214" i="3"/>
  <c r="J206" i="3"/>
  <c r="J199" i="3"/>
  <c r="J191" i="3"/>
  <c r="J183" i="3"/>
  <c r="J175" i="3"/>
  <c r="J167" i="3"/>
  <c r="J159" i="3"/>
  <c r="J151" i="3"/>
  <c r="J143" i="3"/>
  <c r="J135" i="3"/>
  <c r="J127" i="3"/>
  <c r="J119" i="3"/>
  <c r="J111" i="3"/>
  <c r="J103" i="3"/>
  <c r="J95" i="3"/>
  <c r="J87" i="3"/>
  <c r="J79" i="3"/>
  <c r="J71" i="3"/>
  <c r="J63" i="3"/>
  <c r="J55" i="3"/>
  <c r="J47" i="3"/>
  <c r="J39" i="3"/>
  <c r="J31" i="3"/>
  <c r="J23" i="3"/>
  <c r="J15" i="3"/>
  <c r="J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AJ7" i="1"/>
  <c r="K7" i="3" s="1"/>
  <c r="J467" i="3"/>
  <c r="J466" i="3"/>
  <c r="J465" i="3"/>
  <c r="J464" i="3"/>
  <c r="J463" i="3"/>
  <c r="J461" i="3"/>
  <c r="J460" i="3"/>
  <c r="J459" i="3"/>
  <c r="J458" i="3"/>
  <c r="J457" i="3"/>
  <c r="J456" i="3"/>
  <c r="J455" i="3"/>
  <c r="J453" i="3"/>
  <c r="J452" i="3"/>
  <c r="J451" i="3"/>
  <c r="J450" i="3"/>
  <c r="J449" i="3"/>
  <c r="J448" i="3"/>
  <c r="J447" i="3"/>
  <c r="J445" i="3"/>
  <c r="J444" i="3"/>
  <c r="J443" i="3"/>
  <c r="J442" i="3"/>
  <c r="J441" i="3"/>
  <c r="J440" i="3"/>
  <c r="J439" i="3"/>
  <c r="J437" i="3"/>
  <c r="J436" i="3"/>
  <c r="J435" i="3"/>
  <c r="J434" i="3"/>
  <c r="J433" i="3"/>
  <c r="J432" i="3"/>
  <c r="J431" i="3"/>
  <c r="J429" i="3"/>
  <c r="J428" i="3"/>
  <c r="J427" i="3"/>
  <c r="J426" i="3"/>
  <c r="J425" i="3"/>
  <c r="J424" i="3"/>
  <c r="J423" i="3"/>
  <c r="J421" i="3"/>
  <c r="J420" i="3"/>
  <c r="J419" i="3"/>
  <c r="J418" i="3"/>
  <c r="J417" i="3"/>
  <c r="J416" i="3"/>
  <c r="J415" i="3"/>
  <c r="J413" i="3"/>
  <c r="J412" i="3"/>
  <c r="J411" i="3"/>
  <c r="J410" i="3"/>
  <c r="J409" i="3"/>
  <c r="J408" i="3"/>
  <c r="J407" i="3"/>
  <c r="J405" i="3"/>
  <c r="J404" i="3"/>
  <c r="J403" i="3"/>
  <c r="J402" i="3"/>
  <c r="J401" i="3"/>
  <c r="J400" i="3"/>
  <c r="J399" i="3"/>
  <c r="J397" i="3"/>
  <c r="J396" i="3"/>
  <c r="J395" i="3"/>
  <c r="J394" i="3"/>
  <c r="J393" i="3"/>
  <c r="J392" i="3"/>
  <c r="J391" i="3"/>
  <c r="J389" i="3"/>
  <c r="J388" i="3"/>
  <c r="J387" i="3"/>
  <c r="J386" i="3"/>
  <c r="J385" i="3"/>
  <c r="J384" i="3"/>
  <c r="J383" i="3"/>
  <c r="J381" i="3"/>
  <c r="J380" i="3"/>
  <c r="J379" i="3"/>
  <c r="J378" i="3"/>
  <c r="J377" i="3"/>
  <c r="J376" i="3"/>
  <c r="J375" i="3"/>
  <c r="J373" i="3"/>
  <c r="J372" i="3"/>
  <c r="J371" i="3"/>
  <c r="J370" i="3"/>
  <c r="J369" i="3"/>
  <c r="J368" i="3"/>
  <c r="J367" i="3"/>
  <c r="J365" i="3"/>
  <c r="J364" i="3"/>
  <c r="J363" i="3"/>
  <c r="J362" i="3"/>
  <c r="J361" i="3"/>
  <c r="J360" i="3"/>
  <c r="J359" i="3"/>
  <c r="J357" i="3"/>
  <c r="J356" i="3"/>
  <c r="J355" i="3"/>
  <c r="J354" i="3"/>
  <c r="J353" i="3"/>
  <c r="J352" i="3"/>
  <c r="J351" i="3"/>
  <c r="J349" i="3"/>
  <c r="J348" i="3"/>
  <c r="J347" i="3"/>
  <c r="J346" i="3"/>
  <c r="J345" i="3"/>
  <c r="J344" i="3"/>
  <c r="J343" i="3"/>
  <c r="J341" i="3"/>
  <c r="J340" i="3"/>
  <c r="J339" i="3"/>
  <c r="J338" i="3"/>
  <c r="J337" i="3"/>
  <c r="J336" i="3"/>
  <c r="J335" i="3"/>
  <c r="J333" i="3"/>
  <c r="J332" i="3"/>
  <c r="J330" i="3"/>
  <c r="J329" i="3"/>
  <c r="J328" i="3"/>
  <c r="J327" i="3"/>
  <c r="J325" i="3"/>
  <c r="J324" i="3"/>
  <c r="J323" i="3"/>
  <c r="J322" i="3"/>
  <c r="J321" i="3"/>
  <c r="J320" i="3"/>
  <c r="J319" i="3"/>
  <c r="J317" i="3"/>
  <c r="J316" i="3"/>
  <c r="J315" i="3"/>
  <c r="J314" i="3"/>
  <c r="J313" i="3"/>
  <c r="J312" i="3"/>
  <c r="J311" i="3"/>
  <c r="J309" i="3"/>
  <c r="J308" i="3"/>
  <c r="J307" i="3"/>
  <c r="J306" i="3"/>
  <c r="J305" i="3"/>
  <c r="J304" i="3"/>
  <c r="J303" i="3"/>
  <c r="J301" i="3"/>
  <c r="J300" i="3"/>
  <c r="J299" i="3"/>
  <c r="J298" i="3"/>
  <c r="J297" i="3"/>
  <c r="J296" i="3"/>
  <c r="J295" i="3"/>
  <c r="J293" i="3"/>
  <c r="J292" i="3"/>
  <c r="J291" i="3"/>
  <c r="J290" i="3"/>
  <c r="J289" i="3"/>
  <c r="J288" i="3"/>
  <c r="J287" i="3"/>
  <c r="J285" i="3"/>
  <c r="J284" i="3"/>
  <c r="J283" i="3"/>
  <c r="J282" i="3"/>
  <c r="J281" i="3"/>
  <c r="J280" i="3"/>
  <c r="J279" i="3"/>
  <c r="J277" i="3"/>
  <c r="J276" i="3"/>
  <c r="J275" i="3"/>
  <c r="J274" i="3"/>
  <c r="J273" i="3"/>
  <c r="J272" i="3"/>
  <c r="J271" i="3"/>
  <c r="J269" i="3"/>
  <c r="J268" i="3"/>
  <c r="J267" i="3"/>
  <c r="J266" i="3"/>
  <c r="J265" i="3"/>
  <c r="J264" i="3"/>
  <c r="J263" i="3"/>
  <c r="J261" i="3"/>
  <c r="J260" i="3"/>
  <c r="J259" i="3"/>
  <c r="J258" i="3"/>
  <c r="J257" i="3"/>
  <c r="J256" i="3"/>
  <c r="J255" i="3"/>
  <c r="J253" i="3"/>
  <c r="J252" i="3"/>
  <c r="J251" i="3"/>
  <c r="J250" i="3"/>
  <c r="J249" i="3"/>
  <c r="J248" i="3"/>
  <c r="J247" i="3"/>
  <c r="J245" i="3"/>
  <c r="J243" i="3"/>
  <c r="J242" i="3"/>
  <c r="J241" i="3"/>
  <c r="J240" i="3"/>
  <c r="J239" i="3"/>
  <c r="J238" i="3"/>
  <c r="J236" i="3"/>
  <c r="J235" i="3"/>
  <c r="J234" i="3"/>
  <c r="J233" i="3"/>
  <c r="J232" i="3"/>
  <c r="J231" i="3"/>
  <c r="J229" i="3"/>
  <c r="J228" i="3"/>
  <c r="J227" i="3"/>
  <c r="J226" i="3"/>
  <c r="J225" i="3"/>
  <c r="J224" i="3"/>
  <c r="J223" i="3"/>
  <c r="J221" i="3"/>
  <c r="J220" i="3"/>
  <c r="J219" i="3"/>
  <c r="J218" i="3"/>
  <c r="J217" i="3"/>
  <c r="J216" i="3"/>
  <c r="J215" i="3"/>
  <c r="J213" i="3"/>
  <c r="J212" i="3"/>
  <c r="J211" i="3"/>
  <c r="J210" i="3"/>
  <c r="J209" i="3"/>
  <c r="J208" i="3"/>
  <c r="J207" i="3"/>
  <c r="J205" i="3"/>
  <c r="J204" i="3"/>
  <c r="J203" i="3"/>
  <c r="J202" i="3"/>
  <c r="J201" i="3"/>
  <c r="J200" i="3"/>
  <c r="J198" i="3"/>
  <c r="J197" i="3"/>
  <c r="J196" i="3"/>
  <c r="J195" i="3"/>
  <c r="J194" i="3"/>
  <c r="J193" i="3"/>
  <c r="J192" i="3"/>
  <c r="J190" i="3"/>
  <c r="J189" i="3"/>
  <c r="J188" i="3"/>
  <c r="J187" i="3"/>
  <c r="J186" i="3"/>
  <c r="J185" i="3"/>
  <c r="J184" i="3"/>
  <c r="J182" i="3"/>
  <c r="J181" i="3"/>
  <c r="J180" i="3"/>
  <c r="J179" i="3"/>
  <c r="J178" i="3"/>
  <c r="J177" i="3"/>
  <c r="J176" i="3"/>
  <c r="J174" i="3"/>
  <c r="J173" i="3"/>
  <c r="J172" i="3"/>
  <c r="J171" i="3"/>
  <c r="J170" i="3"/>
  <c r="J169" i="3"/>
  <c r="J168" i="3"/>
  <c r="J166" i="3"/>
  <c r="J165" i="3"/>
  <c r="J164" i="3"/>
  <c r="J163" i="3"/>
  <c r="J162" i="3"/>
  <c r="J161" i="3"/>
  <c r="J160" i="3"/>
  <c r="J158" i="3"/>
  <c r="J157" i="3"/>
  <c r="J156" i="3"/>
  <c r="J155" i="3"/>
  <c r="J154" i="3"/>
  <c r="J153" i="3"/>
  <c r="J152" i="3"/>
  <c r="J150" i="3"/>
  <c r="J149" i="3"/>
  <c r="J148" i="3"/>
  <c r="J147" i="3"/>
  <c r="J146" i="3"/>
  <c r="J145" i="3"/>
  <c r="J144" i="3"/>
  <c r="J142" i="3"/>
  <c r="J141" i="3"/>
  <c r="J140" i="3"/>
  <c r="J139" i="3"/>
  <c r="J138" i="3"/>
  <c r="J137" i="3"/>
  <c r="J136" i="3"/>
  <c r="J134" i="3"/>
  <c r="J133" i="3"/>
  <c r="J132" i="3"/>
  <c r="J131" i="3"/>
  <c r="J130" i="3"/>
  <c r="J129" i="3"/>
  <c r="J128" i="3"/>
  <c r="J126" i="3"/>
  <c r="J125" i="3"/>
  <c r="J124" i="3"/>
  <c r="J123" i="3"/>
  <c r="J122" i="3"/>
  <c r="J121" i="3"/>
  <c r="J120" i="3"/>
  <c r="J118" i="3"/>
  <c r="J117" i="3"/>
  <c r="J116" i="3"/>
  <c r="J115" i="3"/>
  <c r="J114" i="3"/>
  <c r="J113" i="3"/>
  <c r="J112" i="3"/>
  <c r="J110" i="3"/>
  <c r="J109" i="3"/>
  <c r="J108" i="3"/>
  <c r="J107" i="3"/>
  <c r="J106" i="3"/>
  <c r="J105" i="3"/>
  <c r="J104" i="3"/>
  <c r="J102" i="3"/>
  <c r="J101" i="3"/>
  <c r="J100" i="3"/>
  <c r="J99" i="3"/>
  <c r="J98" i="3"/>
  <c r="J97" i="3"/>
  <c r="J96" i="3"/>
  <c r="J94" i="3"/>
  <c r="J93" i="3"/>
  <c r="J92" i="3"/>
  <c r="J91" i="3"/>
  <c r="J90" i="3"/>
  <c r="J89" i="3"/>
  <c r="J88" i="3"/>
  <c r="J86" i="3"/>
  <c r="J85" i="3"/>
  <c r="J84" i="3"/>
  <c r="J83" i="3"/>
  <c r="J82" i="3"/>
  <c r="J81" i="3"/>
  <c r="J80" i="3"/>
  <c r="J78" i="3"/>
  <c r="J77" i="3"/>
  <c r="J76" i="3"/>
  <c r="J75" i="3"/>
  <c r="J74" i="3"/>
  <c r="J73" i="3"/>
  <c r="J72" i="3"/>
  <c r="J70" i="3"/>
  <c r="J69" i="3"/>
  <c r="J68" i="3"/>
  <c r="J67" i="3"/>
  <c r="J66" i="3"/>
  <c r="J65" i="3"/>
  <c r="J64" i="3"/>
  <c r="J62" i="3"/>
  <c r="J61" i="3"/>
  <c r="J60" i="3"/>
  <c r="J59" i="3"/>
  <c r="J58" i="3"/>
  <c r="J57" i="3"/>
  <c r="J56" i="3"/>
  <c r="J54" i="3"/>
  <c r="J53" i="3"/>
  <c r="J52" i="3"/>
  <c r="J51" i="3"/>
  <c r="J50" i="3"/>
  <c r="J49" i="3"/>
  <c r="J48" i="3"/>
  <c r="J46" i="3"/>
  <c r="J45" i="3"/>
  <c r="J44" i="3"/>
  <c r="J43" i="3"/>
  <c r="J42" i="3"/>
  <c r="J41" i="3"/>
  <c r="J40" i="3"/>
  <c r="J38" i="3"/>
  <c r="J37" i="3"/>
  <c r="J36" i="3"/>
  <c r="J35" i="3"/>
  <c r="J34" i="3"/>
  <c r="J33" i="3"/>
  <c r="J32" i="3"/>
  <c r="J30" i="3"/>
  <c r="J29" i="3"/>
  <c r="J28" i="3"/>
  <c r="J27" i="3"/>
  <c r="J26" i="3"/>
  <c r="J25" i="3"/>
  <c r="J24" i="3"/>
  <c r="J22" i="3"/>
  <c r="J21" i="3"/>
  <c r="J20" i="3"/>
  <c r="J19" i="3"/>
  <c r="J18" i="3"/>
  <c r="J17" i="3"/>
  <c r="J16" i="3"/>
  <c r="J14" i="3"/>
  <c r="J13" i="3"/>
  <c r="J12" i="3"/>
  <c r="J11" i="3"/>
  <c r="J10" i="3"/>
  <c r="J9" i="3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<sst xmlns="http://schemas.openxmlformats.org/spreadsheetml/2006/main" count="7458" uniqueCount="685">
  <si>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</si>
  <si>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</si>
  <si>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</si>
  <si>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</si>
  <si>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</si>
  <si>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</si>
  <si>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</si>
  <si>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</si>
  <si>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</si>
  <si>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</si>
  <si>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</si>
  <si>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</si>
  <si>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</si>
  <si>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</si>
  <si>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</si>
  <si>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</si>
  <si>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</si>
  <si>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</si>
  <si>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</si>
  <si>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</si>
  <si>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</si>
  <si>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</si>
  <si>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</si>
  <si>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</si>
  <si>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</si>
  <si>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</si>
  <si>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</si>
  <si>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</si>
  <si>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</si>
  <si>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</si>
  <si>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</si>
  <si>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</si>
  <si>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</si>
  <si>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</si>
  <si>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</si>
  <si>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</si>
  <si>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</si>
  <si>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</si>
  <si>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</si>
  <si>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</si>
  <si>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</si>
  <si>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</si>
  <si>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</si>
  <si>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</si>
  <si>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</si>
  <si>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</si>
  <si>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</si>
  <si>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</si>
  <si>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</si>
  <si>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</si>
  <si>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</si>
  <si>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</si>
  <si>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</si>
  <si>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</si>
  <si>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</si>
  <si>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</si>
  <si>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</si>
  <si>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</si>
  <si>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</si>
  <si>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</si>
  <si>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</si>
  <si>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</si>
  <si>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</si>
  <si>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</si>
  <si>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</si>
  <si>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</si>
  <si>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</si>
  <si>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</si>
  <si>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</si>
  <si>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</si>
  <si>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</si>
  <si>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</si>
  <si>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</si>
  <si>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</si>
  <si>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</si>
  <si>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</si>
  <si>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</si>
  <si>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</si>
  <si>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</si>
  <si>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</si>
  <si>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</si>
  <si>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</si>
  <si>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</si>
  <si>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</si>
  <si>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</si>
  <si>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</si>
  <si>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</si>
  <si>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</si>
  <si>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</si>
  <si>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</si>
  <si>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</si>
  <si>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</si>
  <si>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</si>
  <si>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</si>
  <si>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</si>
  <si>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</si>
  <si>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</si>
  <si>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</si>
  <si>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</si>
  <si>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</si>
  <si>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</si>
  <si>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</si>
  <si>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</si>
  <si>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</si>
  <si>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</si>
  <si>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</si>
  <si>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</si>
  <si>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</si>
  <si>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</si>
  <si>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</si>
  <si>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</si>
  <si>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</si>
  <si>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</si>
  <si>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</si>
  <si>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</si>
  <si>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</si>
  <si>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</si>
  <si>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</si>
  <si>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</si>
  <si>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</si>
  <si>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</si>
  <si>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</si>
  <si>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</si>
  <si>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</si>
  <si>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</si>
  <si>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</si>
  <si>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</si>
  <si>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</si>
  <si>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</si>
  <si>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</si>
  <si>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</si>
  <si>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</si>
  <si>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</si>
  <si>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</si>
  <si>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</si>
  <si>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</si>
  <si>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</si>
  <si>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</si>
  <si>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</si>
  <si>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</si>
  <si>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</si>
  <si>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</si>
  <si>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</si>
  <si>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</si>
  <si>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</si>
  <si>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</si>
  <si>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</si>
  <si>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</si>
  <si>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</si>
  <si>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</si>
  <si>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</si>
  <si>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</si>
  <si>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</si>
  <si>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</si>
  <si>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</si>
  <si>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</si>
  <si>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</si>
  <si>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</si>
  <si>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</si>
  <si>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</si>
  <si>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</si>
  <si>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</si>
  <si>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</si>
  <si>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</si>
  <si>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</si>
  <si>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</si>
  <si>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</si>
  <si>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</si>
  <si>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</si>
  <si>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</si>
  <si>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</si>
  <si>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</si>
  <si>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</si>
  <si>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</si>
  <si>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</si>
  <si>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</si>
  <si>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</si>
  <si>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</si>
  <si>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</si>
  <si>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</si>
  <si>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</si>
  <si>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</si>
  <si>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</si>
  <si>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</si>
  <si>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</si>
  <si>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</si>
  <si>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</si>
  <si>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</si>
  <si>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</si>
  <si>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</si>
  <si>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</si>
  <si>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</si>
  <si>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</si>
  <si>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</si>
  <si>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</si>
  <si>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</si>
  <si>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</si>
  <si>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</si>
  <si>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</si>
  <si>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</si>
  <si>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</si>
  <si>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</si>
  <si>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</si>
  <si>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</si>
  <si>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</si>
  <si>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</si>
  <si>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</si>
  <si>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</si>
  <si>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</si>
  <si>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</si>
  <si>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</si>
  <si>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</si>
  <si>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</si>
  <si>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</si>
  <si>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</si>
  <si>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</si>
  <si>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</si>
  <si>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</si>
  <si>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</si>
  <si>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</si>
  <si>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</si>
  <si>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</si>
  <si>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</si>
  <si>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</si>
  <si>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</si>
  <si>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</si>
  <si>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</si>
  <si>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</si>
  <si>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</si>
  <si>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</si>
  <si>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</si>
  <si>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</si>
  <si>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</si>
  <si>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</si>
  <si>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</si>
  <si>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</si>
  <si>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</si>
  <si>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</si>
  <si>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</si>
  <si>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</si>
  <si>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</si>
  <si>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</si>
  <si>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</si>
  <si>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</si>
  <si>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</si>
  <si>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</si>
  <si>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</si>
  <si>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</si>
  <si>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</si>
  <si>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</si>
  <si>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</si>
  <si>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</si>
  <si>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</si>
  <si>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</si>
  <si>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</si>
  <si>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</si>
  <si>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</si>
  <si>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</si>
  <si>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</si>
  <si>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</si>
  <si>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</si>
  <si>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</si>
  <si>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</si>
  <si>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</si>
  <si>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</si>
  <si>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</si>
  <si>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</si>
  <si>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</si>
  <si>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</si>
  <si>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</si>
  <si>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</si>
  <si>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</si>
  <si>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</si>
  <si>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</si>
  <si>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</si>
  <si>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</si>
  <si>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</si>
  <si>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</si>
  <si>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</si>
  <si>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</si>
  <si>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</si>
  <si>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</si>
  <si>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</si>
  <si>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</si>
  <si>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</si>
  <si>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</si>
  <si>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</si>
  <si>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</si>
  <si>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</si>
  <si>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</si>
  <si>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</si>
  <si>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</si>
  <si>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</si>
  <si>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</si>
  <si>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</si>
  <si>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</si>
  <si>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</si>
  <si>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</si>
  <si>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</si>
  <si>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</si>
  <si>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</si>
  <si>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</si>
  <si>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</si>
  <si>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</si>
  <si>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</si>
  <si>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</si>
  <si>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</si>
  <si>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</si>
  <si>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</si>
  <si>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</si>
  <si>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</si>
  <si>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</si>
  <si>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</si>
  <si>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</si>
  <si>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</si>
  <si>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</si>
  <si>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</si>
  <si>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</si>
  <si>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</si>
  <si>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</si>
  <si>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</si>
  <si>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</si>
  <si>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</si>
  <si>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</si>
  <si>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</si>
  <si>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</si>
  <si>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</si>
  <si>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</si>
  <si>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</si>
  <si>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</si>
  <si>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</si>
  <si>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</si>
  <si>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</si>
  <si>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</si>
  <si>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</si>
  <si>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</si>
  <si>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</si>
  <si>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</si>
  <si>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</si>
  <si>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</si>
  <si>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</si>
  <si>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</si>
  <si>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</si>
  <si>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</si>
  <si>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</si>
  <si>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</si>
  <si>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</si>
  <si>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</si>
  <si>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</si>
  <si>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</si>
  <si>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</si>
  <si>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</si>
  <si>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</si>
  <si>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</si>
  <si>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</si>
  <si>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</si>
  <si>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</si>
  <si>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</si>
  <si>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</si>
  <si>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</si>
  <si>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</si>
  <si>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</si>
  <si>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</si>
  <si>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</si>
  <si>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</si>
  <si>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</si>
  <si>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</si>
  <si>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</si>
  <si>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</si>
  <si>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</si>
  <si>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</si>
  <si>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</si>
  <si>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</si>
  <si>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</si>
  <si>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</si>
  <si>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</si>
  <si>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</si>
  <si>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</si>
  <si>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</si>
  <si>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</si>
  <si>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</si>
  <si>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</si>
  <si>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</si>
  <si>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</si>
  <si>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</si>
  <si>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</si>
  <si>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</si>
  <si>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</si>
  <si>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</si>
  <si>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</si>
  <si>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</si>
  <si>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</si>
  <si>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</si>
  <si>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</si>
  <si>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</si>
  <si>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</si>
  <si>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</si>
  <si>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</si>
  <si>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</si>
  <si>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</si>
  <si>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</si>
  <si>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</si>
  <si>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</si>
  <si>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</si>
  <si>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</si>
  <si>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</si>
  <si>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</si>
  <si>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</si>
  <si>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</si>
  <si>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</si>
  <si>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</si>
  <si>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</si>
  <si>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</si>
  <si>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</si>
  <si>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</si>
  <si>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</si>
  <si>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</si>
  <si>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</si>
  <si>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</si>
  <si>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</si>
  <si>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</si>
  <si>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</si>
  <si>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</si>
  <si>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</si>
  <si>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</si>
  <si>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</si>
  <si>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</si>
  <si>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</si>
  <si>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</si>
  <si>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</si>
  <si>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</si>
  <si>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</si>
  <si>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</si>
  <si>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</si>
  <si>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</si>
  <si>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</si>
  <si>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</si>
  <si>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</si>
  <si>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</si>
  <si>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</si>
  <si>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</si>
  <si>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</si>
  <si>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</si>
  <si>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</si>
  <si>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</si>
  <si>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</si>
  <si>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</si>
  <si>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</si>
  <si>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</si>
  <si>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</si>
  <si>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</si>
  <si>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</si>
  <si>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</si>
  <si>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</si>
  <si>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</si>
  <si>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</si>
  <si>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</si>
  <si>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</si>
  <si>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</si>
  <si>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</si>
  <si>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</si>
  <si>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</si>
  <si>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</si>
  <si>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</si>
  <si>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</si>
  <si>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</si>
  <si>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</si>
  <si>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</si>
  <si>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</si>
  <si>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</si>
  <si>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</si>
  <si>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</si>
  <si>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</si>
  <si>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</si>
  <si>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</si>
  <si>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</si>
  <si>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</si>
  <si>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</si>
  <si>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</si>
  <si>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</si>
  <si>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</si>
  <si>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</si>
  <si>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</si>
  <si>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</si>
  <si>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</si>
  <si>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</si>
  <si>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</si>
  <si>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</si>
  <si>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</si>
  <si>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</si>
  <si>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</si>
  <si>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</si>
  <si>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</si>
  <si>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</si>
  <si>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</si>
  <si>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</si>
  <si>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</si>
  <si>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</si>
  <si>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</si>
  <si>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</si>
  <si>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</si>
  <si>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</si>
  <si>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</si>
  <si>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</si>
  <si>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</si>
  <si>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</si>
  <si>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</si>
  <si>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</si>
  <si>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</si>
  <si>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</si>
  <si>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</si>
  <si>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</si>
  <si>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</si>
  <si>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</si>
  <si>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</si>
  <si>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</si>
  <si>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</si>
  <si>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</si>
  <si>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</si>
  <si>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</si>
  <si>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</si>
  <si>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</si>
  <si>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</si>
  <si>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</si>
  <si>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</si>
  <si>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</si>
  <si>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</si>
  <si>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</si>
  <si>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</si>
  <si>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</si>
  <si>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</si>
  <si>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</si>
  <si>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</si>
  <si>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</si>
  <si>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</si>
  <si>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</si>
  <si>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</si>
  <si>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</si>
  <si>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</si>
  <si>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</si>
  <si>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</si>
  <si>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</si>
  <si>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</si>
  <si>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</si>
  <si>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</si>
  <si>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</si>
  <si>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</si>
  <si>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</si>
  <si>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</si>
  <si>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</si>
  <si>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</si>
  <si>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</si>
  <si>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</si>
  <si>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</si>
  <si>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</si>
  <si>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</si>
  <si>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</si>
  <si>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</si>
  <si>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</si>
  <si>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</si>
  <si>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</si>
  <si>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</si>
  <si>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</si>
  <si>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</si>
  <si>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</si>
  <si>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</si>
  <si>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</si>
  <si>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</si>
  <si>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</si>
  <si>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</si>
  <si>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</si>
  <si>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</si>
  <si>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</si>
  <si>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</si>
  <si>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</si>
  <si>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</si>
  <si>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</si>
  <si>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</si>
  <si>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</si>
  <si>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</si>
  <si>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</si>
  <si>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</si>
  <si>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</si>
  <si>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</si>
  <si>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</si>
  <si>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</si>
  <si>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</si>
  <si>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</si>
  <si>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</si>
  <si>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</si>
  <si>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</si>
  <si>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</si>
  <si>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</si>
  <si>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</si>
  <si>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</si>
  <si>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</si>
  <si>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</si>
  <si>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</si>
  <si>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</si>
  <si>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</si>
  <si>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</si>
  <si>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</si>
  <si>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</si>
  <si>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</si>
  <si>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</si>
  <si>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</si>
  <si>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</si>
  <si>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</si>
  <si>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</si>
  <si>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</si>
  <si>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</si>
  <si>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</si>
  <si>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</si>
  <si>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</si>
  <si>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</si>
  <si>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</si>
  <si>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</si>
  <si>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</si>
  <si>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</si>
  <si>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</si>
  <si>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</si>
  <si>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</si>
  <si>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</si>
  <si>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</si>
  <si>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</si>
  <si>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</si>
  <si>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</si>
  <si>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</si>
  <si>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</si>
  <si>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</si>
  <si>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</si>
  <si>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</si>
  <si>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</si>
  <si>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</si>
  <si>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</si>
  <si>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</si>
  <si>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</si>
  <si>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</si>
  <si>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</si>
  <si>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</si>
  <si>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</si>
  <si>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</si>
  <si>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</si>
  <si>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</si>
  <si>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</si>
  <si>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</si>
  <si>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</si>
  <si>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</si>
  <si>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</si>
  <si>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</si>
  <si>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</si>
  <si>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</si>
  <si>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</si>
  <si>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</si>
  <si>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</si>
  <si>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</si>
  <si>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</si>
  <si>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</si>
  <si>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</si>
  <si>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</si>
  <si>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</si>
  <si>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</si>
  <si>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</si>
  <si>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</si>
  <si>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</si>
  <si>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</si>
  <si>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</si>
  <si>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</si>
  <si>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</si>
  <si>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</si>
  <si>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</si>
  <si>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</si>
  <si>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</si>
  <si>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</si>
  <si>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</si>
  <si>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</si>
  <si>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</si>
  <si>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</si>
  <si>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</si>
  <si>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</si>
  <si>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</si>
  <si>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</si>
  <si>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</si>
  <si>
    <t>SANTA ELENA</t>
  </si>
  <si>
    <t>SANTA CLARA RIO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</si>
</sst>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  <xf numFmtId="0" fontId="4" fillId="3" borderId="0" xfId="1" applyFont="1" applyFill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0" fontId="0" fillId="0" borderId="0" xfId="0" applyNumberFormat="1"/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0"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155.49391921296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72"/>
    </cacheField>
    <cacheField name="May" numFmtId="0">
      <sharedItems containsSemiMixedTypes="0" containsString="0" containsNumber="1" containsInteger="1" minValue="0" maxValue="18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582"/>
    </cacheField>
    <cacheField name="Ene2" numFmtId="0">
      <sharedItems containsSemiMixedTypes="0" containsString="0" containsNumber="1" containsInteger="1" minValue="0" maxValue="2"/>
    </cacheField>
    <cacheField name="Feb2" numFmtId="0">
      <sharedItems containsSemiMixedTypes="0" containsString="0" containsNumber="1" containsInteger="1" minValue="0" maxValue="9"/>
    </cacheField>
    <cacheField name="Mar2" numFmtId="0">
      <sharedItems containsSemiMixedTypes="0" containsString="0" containsNumber="1" containsInteger="1" minValue="0" maxValue="34"/>
    </cacheField>
    <cacheField name="Abr2" numFmtId="0">
      <sharedItems containsSemiMixedTypes="0" containsString="0" containsNumber="1" containsInteger="1" minValue="0" maxValue="30"/>
    </cacheField>
    <cacheField name="May2" numFmtId="0">
      <sharedItems containsSemiMixedTypes="0" containsString="0" containsNumber="1" containsInteger="1" minValue="0" maxValue="1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182.500085763888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73"/>
    </cacheField>
    <cacheField name="May" numFmtId="0">
      <sharedItems containsSemiMixedTypes="0" containsString="0" containsNumber="1" containsInteger="1" minValue="0" maxValue="225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1"/>
    <n v="16"/>
    <n v="120"/>
    <n v="104"/>
    <n v="0"/>
    <m/>
    <m/>
    <m/>
    <m/>
    <m/>
    <m/>
    <m/>
    <n v="281"/>
    <n v="0"/>
    <n v="0"/>
    <n v="25"/>
    <n v="3"/>
    <n v="0"/>
    <m/>
    <m/>
    <m/>
    <m/>
    <m/>
    <m/>
    <m/>
    <n v="28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3"/>
    <n v="54"/>
    <n v="20"/>
    <n v="0"/>
    <m/>
    <m/>
    <m/>
    <m/>
    <m/>
    <m/>
    <m/>
    <n v="77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n v="75"/>
    <n v="68"/>
    <n v="0"/>
    <m/>
    <m/>
    <m/>
    <m/>
    <m/>
    <m/>
    <m/>
    <n v="143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n v="0"/>
    <m/>
    <m/>
    <m/>
    <m/>
    <m/>
    <m/>
    <m/>
    <n v="7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3"/>
    <n v="1"/>
    <n v="2"/>
    <n v="0"/>
    <m/>
    <m/>
    <m/>
    <m/>
    <m/>
    <m/>
    <m/>
    <n v="13"/>
    <n v="0"/>
    <n v="0"/>
    <n v="0"/>
    <n v="0"/>
    <n v="0"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n v="2"/>
    <n v="0"/>
    <n v="0"/>
    <m/>
    <m/>
    <m/>
    <m/>
    <m/>
    <m/>
    <m/>
    <n v="2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n v="2"/>
    <n v="1"/>
    <n v="0"/>
    <m/>
    <m/>
    <m/>
    <m/>
    <m/>
    <m/>
    <m/>
    <n v="3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n v="3"/>
    <n v="1"/>
    <n v="0"/>
    <m/>
    <m/>
    <m/>
    <m/>
    <m/>
    <m/>
    <m/>
    <n v="4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n v="0"/>
    <n v="110"/>
    <n v="0"/>
    <m/>
    <m/>
    <m/>
    <m/>
    <m/>
    <m/>
    <m/>
    <n v="111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n v="0"/>
    <n v="28"/>
    <n v="0"/>
    <m/>
    <m/>
    <m/>
    <m/>
    <m/>
    <m/>
    <m/>
    <n v="28"/>
    <n v="0"/>
    <n v="0"/>
    <n v="0"/>
    <n v="0"/>
    <n v="0"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n v="43"/>
    <n v="0"/>
    <n v="0"/>
    <m/>
    <m/>
    <m/>
    <m/>
    <m/>
    <m/>
    <m/>
    <n v="43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n v="0"/>
    <n v="17"/>
    <n v="0"/>
    <m/>
    <m/>
    <m/>
    <m/>
    <m/>
    <m/>
    <m/>
    <n v="17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n v="0"/>
    <n v="7"/>
    <n v="0"/>
    <m/>
    <m/>
    <m/>
    <m/>
    <m/>
    <m/>
    <m/>
    <n v="7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n v="0"/>
    <n v="48"/>
    <n v="0"/>
    <m/>
    <m/>
    <m/>
    <m/>
    <m/>
    <m/>
    <m/>
    <n v="48"/>
    <n v="0"/>
    <n v="0"/>
    <n v="0"/>
    <n v="0"/>
    <n v="0"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n v="0"/>
    <n v="43"/>
    <n v="0"/>
    <m/>
    <m/>
    <m/>
    <m/>
    <m/>
    <m/>
    <m/>
    <n v="43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5"/>
    <m/>
    <m/>
    <m/>
    <m/>
    <m/>
    <m/>
    <m/>
    <n v="5"/>
    <n v="0"/>
    <n v="0"/>
    <n v="0"/>
    <n v="0"/>
    <n v="1"/>
    <m/>
    <m/>
    <m/>
    <m/>
    <m/>
    <m/>
    <m/>
    <n v="1"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n v="0"/>
    <m/>
    <m/>
    <m/>
    <m/>
    <m/>
    <m/>
    <m/>
    <n v="29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n v="3"/>
    <n v="9"/>
    <n v="0"/>
    <m/>
    <m/>
    <m/>
    <m/>
    <m/>
    <m/>
    <m/>
    <n v="12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n v="26"/>
    <n v="9"/>
    <n v="0"/>
    <m/>
    <m/>
    <m/>
    <m/>
    <m/>
    <m/>
    <m/>
    <n v="35"/>
    <n v="0"/>
    <n v="0"/>
    <n v="5"/>
    <n v="3"/>
    <n v="0"/>
    <m/>
    <m/>
    <m/>
    <m/>
    <m/>
    <m/>
    <m/>
    <n v="8"/>
  </r>
  <r>
    <s v="MAYNAS"/>
    <s v="NAPO"/>
    <x v="3"/>
    <s v="SALUD LORETO"/>
    <x v="1"/>
    <s v="SANTA CLOTILDE"/>
    <s v="P.S. I-1"/>
    <n v="283"/>
    <x v="85"/>
    <n v="0"/>
    <n v="0"/>
    <n v="0"/>
    <n v="58"/>
    <n v="2"/>
    <n v="0"/>
    <m/>
    <m/>
    <m/>
    <m/>
    <m/>
    <m/>
    <m/>
    <n v="60"/>
    <n v="0"/>
    <n v="0"/>
    <n v="1"/>
    <n v="2"/>
    <n v="0"/>
    <m/>
    <m/>
    <m/>
    <m/>
    <m/>
    <m/>
    <m/>
    <n v="3"/>
  </r>
  <r>
    <s v="MAYNAS"/>
    <s v="NAPO"/>
    <x v="3"/>
    <s v="SALUD LORETO"/>
    <x v="1"/>
    <s v="SANTA CLOTILDE"/>
    <s v="P.S. I-1"/>
    <n v="284"/>
    <x v="86"/>
    <n v="0"/>
    <n v="0"/>
    <n v="0"/>
    <n v="0"/>
    <n v="10"/>
    <n v="0"/>
    <m/>
    <m/>
    <m/>
    <m/>
    <m/>
    <m/>
    <m/>
    <n v="1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13"/>
    <n v="81"/>
    <n v="172"/>
    <n v="0"/>
    <m/>
    <m/>
    <m/>
    <m/>
    <m/>
    <m/>
    <m/>
    <n v="282"/>
    <n v="0"/>
    <n v="0"/>
    <n v="6"/>
    <n v="16"/>
    <n v="0"/>
    <m/>
    <m/>
    <m/>
    <m/>
    <m/>
    <m/>
    <m/>
    <n v="22"/>
  </r>
  <r>
    <s v="MAYNAS"/>
    <s v="NAPO"/>
    <x v="3"/>
    <s v="SALUD LORETO"/>
    <x v="1"/>
    <s v="SANTA CLOTILDE"/>
    <s v="P.S. I-1"/>
    <n v="286"/>
    <x v="88"/>
    <n v="0"/>
    <n v="0"/>
    <n v="0"/>
    <n v="0"/>
    <n v="67"/>
    <n v="0"/>
    <m/>
    <m/>
    <m/>
    <m/>
    <m/>
    <m/>
    <m/>
    <n v="67"/>
    <n v="0"/>
    <n v="0"/>
    <n v="0"/>
    <n v="7"/>
    <n v="0"/>
    <m/>
    <m/>
    <m/>
    <m/>
    <m/>
    <m/>
    <m/>
    <n v="7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m/>
    <m/>
    <m/>
    <m/>
    <m/>
    <m/>
    <m/>
    <n v="0"/>
    <n v="0"/>
    <n v="0"/>
    <n v="1"/>
    <n v="0"/>
    <n v="0"/>
    <m/>
    <m/>
    <m/>
    <m/>
    <m/>
    <m/>
    <m/>
    <n v="1"/>
  </r>
  <r>
    <s v="MAYNAS"/>
    <s v="NAPO"/>
    <x v="3"/>
    <s v="SALUD LORETO"/>
    <x v="1"/>
    <s v="SANTA CLOTILDE"/>
    <s v="P.S. I-1"/>
    <n v="14370"/>
    <x v="90"/>
    <n v="0"/>
    <n v="0"/>
    <n v="0"/>
    <n v="24"/>
    <n v="0"/>
    <n v="0"/>
    <m/>
    <m/>
    <m/>
    <m/>
    <m/>
    <m/>
    <m/>
    <n v="24"/>
    <n v="0"/>
    <n v="0"/>
    <n v="0"/>
    <n v="1"/>
    <n v="0"/>
    <m/>
    <m/>
    <m/>
    <m/>
    <m/>
    <m/>
    <m/>
    <n v="1"/>
  </r>
  <r>
    <s v="MAYNAS"/>
    <s v="NAPO"/>
    <x v="3"/>
    <s v="SALUD LORETO"/>
    <x v="1"/>
    <s v="SANTA CLOTILDE"/>
    <s v="P.S. I-1"/>
    <n v="30036"/>
    <x v="91"/>
    <n v="0"/>
    <n v="0"/>
    <n v="3"/>
    <n v="10"/>
    <n v="8"/>
    <n v="0"/>
    <m/>
    <m/>
    <m/>
    <m/>
    <m/>
    <m/>
    <m/>
    <n v="21"/>
    <n v="0"/>
    <n v="2"/>
    <n v="1"/>
    <n v="1"/>
    <n v="0"/>
    <m/>
    <m/>
    <m/>
    <m/>
    <m/>
    <m/>
    <m/>
    <n v="4"/>
  </r>
  <r>
    <s v="MAYNAS"/>
    <s v="TORRES CAUSANA"/>
    <x v="3"/>
    <s v="SALUD LORETO"/>
    <x v="1"/>
    <s v="SANTA CLOTILDE"/>
    <s v="P.S. I-2 "/>
    <n v="74"/>
    <x v="92"/>
    <n v="0"/>
    <n v="0"/>
    <n v="0"/>
    <n v="179"/>
    <n v="3"/>
    <n v="0"/>
    <m/>
    <m/>
    <m/>
    <m/>
    <m/>
    <m/>
    <m/>
    <n v="182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n v="0"/>
    <m/>
    <m/>
    <m/>
    <m/>
    <m/>
    <m/>
    <m/>
    <n v="12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n v="0"/>
    <m/>
    <m/>
    <m/>
    <m/>
    <m/>
    <m/>
    <m/>
    <n v="17"/>
    <n v="0"/>
    <n v="0"/>
    <n v="0"/>
    <n v="0"/>
    <n v="0"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60"/>
    <n v="51"/>
    <n v="41"/>
    <n v="71"/>
    <n v="0"/>
    <m/>
    <m/>
    <m/>
    <m/>
    <m/>
    <m/>
    <m/>
    <n v="223"/>
    <n v="0"/>
    <n v="0"/>
    <n v="22"/>
    <n v="14"/>
    <n v="0"/>
    <m/>
    <m/>
    <m/>
    <m/>
    <m/>
    <m/>
    <m/>
    <n v="36"/>
  </r>
  <r>
    <s v="MAYNAS"/>
    <s v="TORRES CAUSANA"/>
    <x v="3"/>
    <s v="SALUD LORETO"/>
    <x v="1"/>
    <s v="SANTA CLOTILDE"/>
    <s v="P.S. I-1"/>
    <n v="70"/>
    <x v="96"/>
    <n v="0"/>
    <n v="0"/>
    <n v="0"/>
    <n v="48"/>
    <n v="27"/>
    <n v="0"/>
    <m/>
    <m/>
    <m/>
    <m/>
    <m/>
    <m/>
    <m/>
    <n v="75"/>
    <n v="0"/>
    <n v="0"/>
    <n v="6"/>
    <n v="12"/>
    <n v="0"/>
    <m/>
    <m/>
    <m/>
    <m/>
    <m/>
    <m/>
    <m/>
    <n v="18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4"/>
    <n v="0"/>
    <n v="0"/>
    <n v="0"/>
    <m/>
    <m/>
    <m/>
    <m/>
    <m/>
    <m/>
    <m/>
    <n v="4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n v="45"/>
    <n v="0"/>
    <n v="18"/>
    <m/>
    <m/>
    <m/>
    <m/>
    <m/>
    <m/>
    <m/>
    <n v="63"/>
    <n v="0"/>
    <n v="0"/>
    <n v="0"/>
    <n v="0"/>
    <n v="0"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n v="0"/>
    <m/>
    <m/>
    <m/>
    <m/>
    <m/>
    <m/>
    <m/>
    <n v="84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n v="0"/>
    <m/>
    <m/>
    <m/>
    <m/>
    <m/>
    <m/>
    <m/>
    <n v="6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40"/>
    <n v="0"/>
    <m/>
    <m/>
    <m/>
    <m/>
    <m/>
    <m/>
    <m/>
    <n v="4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73"/>
    <n v="0"/>
    <m/>
    <m/>
    <m/>
    <m/>
    <m/>
    <m/>
    <m/>
    <n v="73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34"/>
    <n v="0"/>
    <m/>
    <m/>
    <m/>
    <m/>
    <m/>
    <m/>
    <m/>
    <n v="3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n v="0"/>
    <m/>
    <m/>
    <m/>
    <m/>
    <m/>
    <m/>
    <m/>
    <n v="7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n v="0"/>
    <m/>
    <m/>
    <m/>
    <m/>
    <m/>
    <m/>
    <m/>
    <n v="3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n v="0"/>
    <m/>
    <m/>
    <m/>
    <m/>
    <m/>
    <m/>
    <m/>
    <n v="24"/>
    <n v="0"/>
    <n v="0"/>
    <n v="0"/>
    <n v="0"/>
    <n v="0"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n v="0"/>
    <m/>
    <m/>
    <m/>
    <m/>
    <m/>
    <m/>
    <m/>
    <n v="50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n v="0"/>
    <m/>
    <m/>
    <m/>
    <m/>
    <m/>
    <m/>
    <m/>
    <n v="84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n v="0"/>
    <m/>
    <m/>
    <m/>
    <m/>
    <m/>
    <m/>
    <m/>
    <n v="143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n v="0"/>
    <m/>
    <m/>
    <m/>
    <m/>
    <m/>
    <m/>
    <m/>
    <n v="218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n v="0"/>
    <m/>
    <m/>
    <m/>
    <m/>
    <m/>
    <m/>
    <m/>
    <n v="103"/>
    <n v="0"/>
    <n v="0"/>
    <n v="0"/>
    <n v="0"/>
    <n v="0"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n v="0"/>
    <m/>
    <m/>
    <m/>
    <m/>
    <m/>
    <m/>
    <m/>
    <n v="50"/>
    <n v="0"/>
    <n v="0"/>
    <n v="0"/>
    <n v="0"/>
    <n v="0"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n v="0"/>
    <m/>
    <m/>
    <m/>
    <m/>
    <m/>
    <m/>
    <m/>
    <n v="90"/>
    <n v="0"/>
    <n v="0"/>
    <n v="0"/>
    <n v="30"/>
    <n v="0"/>
    <m/>
    <m/>
    <m/>
    <m/>
    <m/>
    <m/>
    <m/>
    <n v="3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n v="0"/>
    <m/>
    <m/>
    <m/>
    <m/>
    <m/>
    <m/>
    <m/>
    <n v="88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n v="14"/>
    <n v="0"/>
    <n v="0"/>
    <m/>
    <m/>
    <m/>
    <m/>
    <m/>
    <m/>
    <m/>
    <n v="14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15"/>
    <n v="0"/>
    <n v="0"/>
    <n v="0"/>
    <m/>
    <m/>
    <m/>
    <m/>
    <m/>
    <m/>
    <m/>
    <n v="15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104"/>
    <n v="0"/>
    <n v="0"/>
    <n v="0"/>
    <m/>
    <m/>
    <m/>
    <m/>
    <m/>
    <m/>
    <m/>
    <n v="104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n v="0"/>
    <m/>
    <m/>
    <m/>
    <m/>
    <m/>
    <m/>
    <m/>
    <n v="60"/>
    <n v="0"/>
    <n v="0"/>
    <n v="12"/>
    <n v="0"/>
    <n v="0"/>
    <m/>
    <m/>
    <m/>
    <m/>
    <m/>
    <m/>
    <m/>
    <n v="12"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n v="0"/>
    <m/>
    <m/>
    <m/>
    <m/>
    <m/>
    <m/>
    <m/>
    <n v="57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n v="0"/>
    <m/>
    <m/>
    <m/>
    <m/>
    <m/>
    <m/>
    <m/>
    <n v="59"/>
    <n v="0"/>
    <n v="0"/>
    <n v="8"/>
    <n v="0"/>
    <n v="0"/>
    <m/>
    <m/>
    <m/>
    <m/>
    <m/>
    <m/>
    <m/>
    <n v="8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n v="0"/>
    <m/>
    <m/>
    <m/>
    <m/>
    <m/>
    <m/>
    <m/>
    <n v="7"/>
    <n v="0"/>
    <n v="0"/>
    <n v="0"/>
    <n v="0"/>
    <n v="0"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"/>
    <n v="0"/>
    <m/>
    <m/>
    <m/>
    <m/>
    <m/>
    <m/>
    <m/>
    <n v="2"/>
    <n v="0"/>
    <n v="0"/>
    <n v="0"/>
    <n v="12"/>
    <n v="0"/>
    <m/>
    <m/>
    <m/>
    <m/>
    <m/>
    <m/>
    <m/>
    <n v="12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n v="0"/>
    <n v="0"/>
    <n v="0"/>
    <m/>
    <m/>
    <m/>
    <m/>
    <m/>
    <m/>
    <m/>
    <n v="0"/>
    <n v="0"/>
    <n v="0"/>
    <n v="0"/>
    <n v="4"/>
    <n v="0"/>
    <m/>
    <m/>
    <m/>
    <m/>
    <m/>
    <m/>
    <m/>
    <n v="4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n v="0"/>
    <n v="2"/>
    <n v="0"/>
    <m/>
    <m/>
    <m/>
    <m/>
    <m/>
    <m/>
    <m/>
    <n v="2"/>
    <n v="0"/>
    <n v="0"/>
    <n v="0"/>
    <n v="11"/>
    <n v="0"/>
    <m/>
    <m/>
    <m/>
    <m/>
    <m/>
    <m/>
    <m/>
    <n v="11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n v="0"/>
    <n v="61"/>
    <n v="0"/>
    <m/>
    <m/>
    <m/>
    <m/>
    <m/>
    <m/>
    <m/>
    <n v="61"/>
    <n v="0"/>
    <n v="0"/>
    <n v="0"/>
    <n v="7"/>
    <n v="0"/>
    <m/>
    <m/>
    <m/>
    <m/>
    <m/>
    <m/>
    <m/>
    <n v="7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n v="0"/>
    <n v="16"/>
    <n v="0"/>
    <m/>
    <m/>
    <m/>
    <m/>
    <m/>
    <m/>
    <m/>
    <n v="16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n v="20"/>
    <n v="2"/>
    <n v="0"/>
    <m/>
    <m/>
    <m/>
    <m/>
    <m/>
    <m/>
    <m/>
    <n v="22"/>
    <n v="0"/>
    <n v="0"/>
    <n v="9"/>
    <n v="0"/>
    <n v="0"/>
    <m/>
    <m/>
    <m/>
    <m/>
    <m/>
    <m/>
    <m/>
    <n v="9"/>
  </r>
  <r>
    <s v="LORETO"/>
    <s v="TIGRE"/>
    <x v="5"/>
    <s v="LORETO - NAUTA"/>
    <x v="4"/>
    <s v="INTUTO"/>
    <s v="P.S. I-1"/>
    <n v="103"/>
    <x v="200"/>
    <n v="0"/>
    <n v="0"/>
    <n v="0"/>
    <n v="0"/>
    <n v="3"/>
    <n v="0"/>
    <m/>
    <m/>
    <m/>
    <m/>
    <m/>
    <m/>
    <m/>
    <n v="3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n v="0"/>
    <n v="1"/>
    <n v="0"/>
    <m/>
    <m/>
    <m/>
    <m/>
    <m/>
    <m/>
    <m/>
    <n v="1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n v="4"/>
    <n v="0"/>
    <n v="0"/>
    <m/>
    <m/>
    <m/>
    <m/>
    <m/>
    <m/>
    <m/>
    <n v="4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1"/>
    <n v="0"/>
    <m/>
    <m/>
    <m/>
    <m/>
    <m/>
    <m/>
    <m/>
    <n v="1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12"/>
    <n v="0"/>
    <m/>
    <m/>
    <m/>
    <m/>
    <m/>
    <m/>
    <m/>
    <n v="12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n v="3"/>
    <n v="0"/>
    <n v="0"/>
    <m/>
    <m/>
    <m/>
    <m/>
    <m/>
    <m/>
    <m/>
    <n v="3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n v="9"/>
    <n v="0"/>
    <n v="0"/>
    <m/>
    <m/>
    <m/>
    <m/>
    <m/>
    <m/>
    <m/>
    <n v="9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n v="0"/>
    <m/>
    <m/>
    <m/>
    <m/>
    <m/>
    <m/>
    <m/>
    <n v="17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n v="0"/>
    <m/>
    <m/>
    <m/>
    <m/>
    <m/>
    <m/>
    <m/>
    <n v="31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n v="0"/>
    <m/>
    <m/>
    <m/>
    <m/>
    <m/>
    <m/>
    <m/>
    <n v="12"/>
    <n v="0"/>
    <n v="0"/>
    <n v="0"/>
    <n v="0"/>
    <n v="0"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98"/>
    <n v="111"/>
    <n v="96"/>
    <n v="70"/>
    <n v="7"/>
    <m/>
    <m/>
    <m/>
    <m/>
    <m/>
    <m/>
    <m/>
    <n v="582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74"/>
    <n v="18"/>
    <n v="32"/>
    <n v="10"/>
    <n v="0"/>
    <m/>
    <m/>
    <m/>
    <m/>
    <m/>
    <m/>
    <m/>
    <n v="134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23"/>
    <n v="35"/>
    <n v="26"/>
    <n v="18"/>
    <n v="0"/>
    <m/>
    <m/>
    <m/>
    <m/>
    <m/>
    <m/>
    <m/>
    <n v="202"/>
    <n v="0"/>
    <n v="0"/>
    <n v="0"/>
    <n v="0"/>
    <n v="0"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58"/>
    <n v="9"/>
    <n v="2"/>
    <n v="7"/>
    <n v="1"/>
    <m/>
    <m/>
    <m/>
    <m/>
    <m/>
    <m/>
    <m/>
    <n v="77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29"/>
    <n v="10"/>
    <n v="18"/>
    <n v="0"/>
    <n v="0"/>
    <m/>
    <m/>
    <m/>
    <m/>
    <m/>
    <m/>
    <m/>
    <n v="57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14"/>
    <n v="30"/>
    <n v="3"/>
    <n v="2"/>
    <n v="0"/>
    <m/>
    <m/>
    <m/>
    <m/>
    <m/>
    <m/>
    <m/>
    <n v="49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61"/>
    <n v="23"/>
    <n v="16"/>
    <n v="4"/>
    <n v="0"/>
    <m/>
    <m/>
    <m/>
    <m/>
    <m/>
    <m/>
    <m/>
    <n v="104"/>
    <n v="0"/>
    <n v="0"/>
    <n v="0"/>
    <n v="0"/>
    <n v="0"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57"/>
    <n v="7"/>
    <n v="9"/>
    <n v="2"/>
    <n v="0"/>
    <m/>
    <m/>
    <m/>
    <m/>
    <m/>
    <m/>
    <m/>
    <n v="75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n v="0"/>
    <m/>
    <m/>
    <m/>
    <m/>
    <m/>
    <m/>
    <m/>
    <n v="6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n v="0"/>
    <m/>
    <m/>
    <m/>
    <m/>
    <m/>
    <m/>
    <m/>
    <n v="15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2"/>
    <n v="0"/>
    <n v="2"/>
    <n v="0"/>
    <m/>
    <m/>
    <m/>
    <m/>
    <m/>
    <m/>
    <m/>
    <n v="7"/>
    <n v="0"/>
    <n v="2"/>
    <n v="0"/>
    <n v="0"/>
    <n v="0"/>
    <m/>
    <m/>
    <m/>
    <m/>
    <m/>
    <m/>
    <m/>
    <n v="2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9"/>
    <n v="105"/>
    <n v="62"/>
    <n v="19"/>
    <n v="0"/>
    <m/>
    <m/>
    <m/>
    <m/>
    <m/>
    <m/>
    <m/>
    <n v="265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n v="0"/>
    <m/>
    <m/>
    <m/>
    <m/>
    <m/>
    <m/>
    <m/>
    <n v="23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n v="1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16"/>
    <n v="5"/>
    <n v="18"/>
    <n v="10"/>
    <n v="0"/>
    <m/>
    <m/>
    <m/>
    <m/>
    <m/>
    <m/>
    <m/>
    <n v="4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n v="1"/>
    <n v="19"/>
    <n v="0"/>
    <m/>
    <m/>
    <m/>
    <m/>
    <m/>
    <m/>
    <m/>
    <n v="2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11"/>
    <n v="11"/>
    <n v="0"/>
    <n v="0"/>
    <m/>
    <m/>
    <m/>
    <m/>
    <m/>
    <m/>
    <m/>
    <n v="27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n v="0"/>
    <m/>
    <m/>
    <m/>
    <m/>
    <m/>
    <m/>
    <m/>
    <n v="1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n v="0"/>
    <m/>
    <m/>
    <m/>
    <m/>
    <m/>
    <m/>
    <m/>
    <n v="1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n v="0"/>
    <m/>
    <m/>
    <m/>
    <m/>
    <m/>
    <m/>
    <m/>
    <n v="49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n v="0"/>
    <m/>
    <m/>
    <m/>
    <m/>
    <m/>
    <m/>
    <m/>
    <n v="22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8"/>
    <n v="8"/>
    <n v="5"/>
    <n v="0"/>
    <m/>
    <m/>
    <m/>
    <m/>
    <m/>
    <m/>
    <m/>
    <n v="71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n v="0"/>
    <n v="149"/>
    <n v="0"/>
    <m/>
    <m/>
    <m/>
    <m/>
    <m/>
    <m/>
    <m/>
    <n v="285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n v="0"/>
    <n v="4"/>
    <n v="0"/>
    <m/>
    <m/>
    <m/>
    <m/>
    <m/>
    <m/>
    <m/>
    <n v="4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n v="20"/>
    <n v="75"/>
    <n v="0"/>
    <m/>
    <m/>
    <m/>
    <m/>
    <m/>
    <m/>
    <m/>
    <n v="118"/>
    <n v="0"/>
    <n v="0"/>
    <n v="0"/>
    <n v="6"/>
    <n v="0"/>
    <m/>
    <m/>
    <m/>
    <m/>
    <m/>
    <m/>
    <m/>
    <n v="6"/>
  </r>
  <r>
    <s v="ALTO AMAZONAS"/>
    <s v="LAGUNAS"/>
    <x v="6"/>
    <s v="YURIMAGUAS"/>
    <x v="7"/>
    <s v="LAGUNAS"/>
    <s v="P.S. I-1"/>
    <n v="199"/>
    <x v="384"/>
    <n v="0"/>
    <n v="0"/>
    <n v="0"/>
    <n v="7"/>
    <n v="0"/>
    <n v="0"/>
    <m/>
    <m/>
    <m/>
    <m/>
    <m/>
    <m/>
    <m/>
    <n v="7"/>
    <n v="0"/>
    <n v="0"/>
    <n v="2"/>
    <n v="0"/>
    <n v="0"/>
    <m/>
    <m/>
    <m/>
    <m/>
    <m/>
    <m/>
    <m/>
    <n v="2"/>
  </r>
  <r>
    <s v="ALTO AMAZONAS"/>
    <s v="LAGUNAS"/>
    <x v="6"/>
    <s v="YURIMAGUAS"/>
    <x v="7"/>
    <s v="LAGUNAS"/>
    <s v="P.S. I-1"/>
    <n v="200"/>
    <x v="385"/>
    <n v="0"/>
    <n v="0"/>
    <n v="0"/>
    <n v="24"/>
    <n v="0"/>
    <n v="0"/>
    <m/>
    <m/>
    <m/>
    <m/>
    <m/>
    <m/>
    <m/>
    <n v="24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n v="10"/>
    <n v="16"/>
    <n v="0"/>
    <m/>
    <m/>
    <m/>
    <m/>
    <m/>
    <m/>
    <m/>
    <n v="69"/>
    <n v="0"/>
    <n v="0"/>
    <n v="0"/>
    <n v="3"/>
    <n v="0"/>
    <m/>
    <m/>
    <m/>
    <m/>
    <m/>
    <m/>
    <m/>
    <n v="3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n v="23"/>
    <n v="0"/>
    <n v="0"/>
    <m/>
    <m/>
    <m/>
    <m/>
    <m/>
    <m/>
    <m/>
    <n v="23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n v="95"/>
    <n v="0"/>
    <n v="0"/>
    <m/>
    <m/>
    <m/>
    <m/>
    <m/>
    <m/>
    <m/>
    <n v="95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n v="42"/>
    <n v="0"/>
    <n v="0"/>
    <m/>
    <m/>
    <m/>
    <m/>
    <m/>
    <m/>
    <m/>
    <n v="42"/>
    <n v="0"/>
    <n v="0"/>
    <n v="0"/>
    <n v="0"/>
    <n v="0"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n v="21"/>
    <n v="10"/>
    <n v="3"/>
    <m/>
    <m/>
    <m/>
    <m/>
    <m/>
    <m/>
    <m/>
    <n v="44"/>
    <n v="2"/>
    <n v="1"/>
    <n v="2"/>
    <n v="0"/>
    <n v="0"/>
    <m/>
    <m/>
    <m/>
    <m/>
    <m/>
    <m/>
    <m/>
    <n v="5"/>
  </r>
  <r>
    <s v="ALTO AMAZONAS"/>
    <s v="JEBEROS"/>
    <x v="6"/>
    <s v="YURIMAGUAS"/>
    <x v="7"/>
    <s v="JEBEROS"/>
    <s v="P.S. I-1"/>
    <n v="192"/>
    <x v="392"/>
    <n v="0"/>
    <n v="15"/>
    <n v="1"/>
    <n v="0"/>
    <n v="0"/>
    <n v="0"/>
    <m/>
    <m/>
    <m/>
    <m/>
    <m/>
    <m/>
    <m/>
    <n v="16"/>
    <n v="1"/>
    <n v="1"/>
    <n v="2"/>
    <n v="1"/>
    <n v="0"/>
    <m/>
    <m/>
    <m/>
    <m/>
    <m/>
    <m/>
    <m/>
    <n v="5"/>
  </r>
  <r>
    <s v="ALTO AMAZONAS"/>
    <s v="JEBEROS"/>
    <x v="6"/>
    <s v="YURIMAGUAS"/>
    <x v="7"/>
    <s v="JEBEROS"/>
    <s v="P.S. I-1"/>
    <n v="16653"/>
    <x v="393"/>
    <n v="0"/>
    <n v="1"/>
    <n v="0"/>
    <n v="0"/>
    <n v="0"/>
    <n v="0"/>
    <m/>
    <m/>
    <m/>
    <m/>
    <m/>
    <m/>
    <m/>
    <n v="1"/>
    <n v="1"/>
    <n v="1"/>
    <n v="0"/>
    <n v="0"/>
    <n v="0"/>
    <m/>
    <m/>
    <m/>
    <m/>
    <m/>
    <m/>
    <m/>
    <n v="2"/>
  </r>
  <r>
    <s v="ALTO AMAZONAS"/>
    <s v="JEBEROS"/>
    <x v="6"/>
    <s v="YURIMAGUAS"/>
    <x v="7"/>
    <s v="JEBEROS"/>
    <s v="P.S. I-1"/>
    <n v="26774"/>
    <x v="394"/>
    <n v="0"/>
    <n v="0"/>
    <n v="2"/>
    <n v="0"/>
    <n v="0"/>
    <n v="0"/>
    <m/>
    <m/>
    <m/>
    <m/>
    <m/>
    <m/>
    <m/>
    <n v="2"/>
    <n v="1"/>
    <n v="1"/>
    <n v="0"/>
    <n v="0"/>
    <n v="0"/>
    <m/>
    <m/>
    <m/>
    <m/>
    <m/>
    <m/>
    <m/>
    <n v="2"/>
  </r>
  <r>
    <s v="ALTO AMAZONAS"/>
    <s v="JEBEROS"/>
    <x v="6"/>
    <s v="YURIMAGUAS"/>
    <x v="7"/>
    <s v="JEBEROS"/>
    <s v="P.S. I-1"/>
    <n v="25343"/>
    <x v="395"/>
    <n v="0"/>
    <n v="6"/>
    <n v="11"/>
    <n v="3"/>
    <n v="1"/>
    <n v="1"/>
    <m/>
    <m/>
    <m/>
    <m/>
    <m/>
    <m/>
    <m/>
    <n v="22"/>
    <n v="1"/>
    <n v="9"/>
    <n v="3"/>
    <n v="2"/>
    <n v="1"/>
    <m/>
    <m/>
    <m/>
    <m/>
    <m/>
    <m/>
    <m/>
    <n v="16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n v="0"/>
    <m/>
    <m/>
    <m/>
    <m/>
    <m/>
    <m/>
    <m/>
    <n v="17"/>
    <n v="0"/>
    <n v="0"/>
    <n v="0"/>
    <n v="18"/>
    <n v="0"/>
    <m/>
    <m/>
    <m/>
    <m/>
    <m/>
    <m/>
    <m/>
    <n v="18"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n v="0"/>
    <m/>
    <m/>
    <m/>
    <m/>
    <m/>
    <m/>
    <m/>
    <n v="0"/>
    <n v="0"/>
    <n v="0"/>
    <n v="0"/>
    <n v="14"/>
    <n v="0"/>
    <m/>
    <m/>
    <m/>
    <m/>
    <m/>
    <m/>
    <m/>
    <n v="14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n v="0"/>
    <m/>
    <m/>
    <m/>
    <m/>
    <m/>
    <m/>
    <m/>
    <n v="53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n v="0"/>
    <m/>
    <m/>
    <m/>
    <m/>
    <m/>
    <m/>
    <m/>
    <n v="117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n v="0"/>
    <m/>
    <m/>
    <m/>
    <m/>
    <m/>
    <m/>
    <m/>
    <n v="54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n v="0"/>
    <m/>
    <m/>
    <m/>
    <m/>
    <m/>
    <m/>
    <m/>
    <n v="91"/>
    <n v="0"/>
    <n v="0"/>
    <n v="17"/>
    <n v="0"/>
    <n v="0"/>
    <m/>
    <m/>
    <m/>
    <m/>
    <m/>
    <m/>
    <m/>
    <n v="17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n v="0"/>
    <m/>
    <m/>
    <m/>
    <m/>
    <m/>
    <m/>
    <m/>
    <n v="419"/>
    <n v="0"/>
    <n v="0"/>
    <n v="20"/>
    <n v="0"/>
    <n v="0"/>
    <m/>
    <m/>
    <m/>
    <m/>
    <m/>
    <m/>
    <m/>
    <n v="20"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n v="0"/>
    <m/>
    <m/>
    <m/>
    <m/>
    <m/>
    <m/>
    <m/>
    <n v="408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n v="0"/>
    <m/>
    <m/>
    <m/>
    <m/>
    <m/>
    <m/>
    <m/>
    <n v="27"/>
    <n v="0"/>
    <n v="0"/>
    <n v="0"/>
    <n v="19"/>
    <n v="0"/>
    <m/>
    <m/>
    <m/>
    <m/>
    <m/>
    <m/>
    <m/>
    <n v="19"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n v="0"/>
    <m/>
    <m/>
    <m/>
    <m/>
    <m/>
    <m/>
    <m/>
    <n v="13"/>
    <n v="0"/>
    <n v="0"/>
    <n v="22"/>
    <n v="4"/>
    <n v="0"/>
    <m/>
    <m/>
    <m/>
    <m/>
    <m/>
    <m/>
    <m/>
    <n v="26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n v="0"/>
    <m/>
    <m/>
    <m/>
    <m/>
    <m/>
    <m/>
    <m/>
    <n v="11"/>
    <n v="0"/>
    <n v="0"/>
    <n v="17"/>
    <n v="0"/>
    <n v="0"/>
    <m/>
    <m/>
    <m/>
    <m/>
    <m/>
    <m/>
    <m/>
    <n v="17"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n v="0"/>
    <m/>
    <m/>
    <m/>
    <m/>
    <m/>
    <m/>
    <m/>
    <n v="40"/>
    <n v="0"/>
    <n v="0"/>
    <n v="34"/>
    <n v="0"/>
    <n v="0"/>
    <m/>
    <m/>
    <m/>
    <m/>
    <m/>
    <m/>
    <m/>
    <n v="34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n v="0"/>
    <m/>
    <m/>
    <m/>
    <m/>
    <m/>
    <m/>
    <m/>
    <n v="29"/>
    <n v="0"/>
    <n v="0"/>
    <n v="15"/>
    <n v="0"/>
    <n v="0"/>
    <m/>
    <m/>
    <m/>
    <m/>
    <m/>
    <m/>
    <m/>
    <n v="15"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n v="0"/>
    <m/>
    <m/>
    <m/>
    <m/>
    <m/>
    <m/>
    <m/>
    <n v="28"/>
    <n v="0"/>
    <n v="0"/>
    <n v="13"/>
    <n v="0"/>
    <n v="0"/>
    <m/>
    <m/>
    <m/>
    <m/>
    <m/>
    <m/>
    <m/>
    <n v="13"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n v="0"/>
    <m/>
    <m/>
    <m/>
    <m/>
    <m/>
    <m/>
    <m/>
    <n v="26"/>
    <n v="0"/>
    <n v="0"/>
    <n v="33"/>
    <n v="0"/>
    <n v="0"/>
    <m/>
    <m/>
    <m/>
    <m/>
    <m/>
    <m/>
    <m/>
    <n v="33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n v="57"/>
    <n v="56"/>
    <n v="0"/>
    <m/>
    <m/>
    <m/>
    <m/>
    <m/>
    <m/>
    <m/>
    <n v="113"/>
    <n v="0"/>
    <n v="0"/>
    <n v="3"/>
    <n v="5"/>
    <n v="0"/>
    <m/>
    <m/>
    <m/>
    <m/>
    <m/>
    <m/>
    <m/>
    <n v="8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n v="0"/>
    <m/>
    <m/>
    <m/>
    <m/>
    <m/>
    <m/>
    <m/>
    <n v="120"/>
    <n v="0"/>
    <n v="0"/>
    <n v="0"/>
    <n v="0"/>
    <n v="0"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56"/>
    <n v="68"/>
    <n v="46"/>
    <n v="19"/>
    <n v="0"/>
    <m/>
    <m/>
    <m/>
    <m/>
    <m/>
    <m/>
    <m/>
    <n v="489"/>
    <n v="0"/>
    <n v="6"/>
    <n v="3"/>
    <n v="2"/>
    <n v="0"/>
    <m/>
    <m/>
    <m/>
    <m/>
    <m/>
    <m/>
    <m/>
    <n v="11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n v="0"/>
    <m/>
    <m/>
    <m/>
    <m/>
    <m/>
    <m/>
    <m/>
    <n v="29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1"/>
    <n v="3"/>
    <n v="8"/>
    <n v="0"/>
    <m/>
    <m/>
    <m/>
    <m/>
    <m/>
    <m/>
    <m/>
    <n v="12"/>
    <n v="0"/>
    <n v="0"/>
    <n v="0"/>
    <n v="0"/>
    <n v="0"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n v="0"/>
    <m/>
    <m/>
    <m/>
    <m/>
    <m/>
    <m/>
    <m/>
    <n v="125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n v="10"/>
    <n v="0"/>
    <n v="0"/>
    <m/>
    <m/>
    <m/>
    <m/>
    <m/>
    <m/>
    <m/>
    <n v="10"/>
    <n v="0"/>
    <n v="0"/>
    <n v="0"/>
    <n v="0"/>
    <n v="0"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n v="0"/>
    <n v="0"/>
    <n v="0"/>
    <m/>
    <m/>
    <m/>
    <m/>
    <m/>
    <m/>
    <m/>
    <n v="0"/>
    <n v="0"/>
    <n v="0"/>
    <n v="0"/>
    <n v="0"/>
    <n v="0"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II - 1"/>
    <n v="66"/>
    <x v="3"/>
    <n v="0"/>
    <n v="41"/>
    <n v="16"/>
    <n v="120"/>
    <n v="116"/>
    <n v="94"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3"/>
    <n v="54"/>
    <n v="77"/>
    <n v="0"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n v="75"/>
    <n v="68"/>
    <n v="16"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n v="0"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n v="0"/>
    <n v="0"/>
    <n v="0"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3"/>
    <n v="1"/>
    <n v="2"/>
    <n v="0"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n v="2"/>
    <n v="0"/>
    <n v="0"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n v="2"/>
    <n v="1"/>
    <n v="0"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n v="3"/>
    <n v="1"/>
    <n v="0"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n v="0"/>
    <n v="110"/>
    <n v="0"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n v="0"/>
    <n v="24"/>
    <n v="0"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n v="0"/>
    <n v="28"/>
    <n v="0"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n v="0"/>
    <n v="24"/>
    <n v="0"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n v="43"/>
    <n v="0"/>
    <n v="0"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n v="0"/>
    <n v="17"/>
    <n v="33"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n v="0"/>
    <n v="7"/>
    <n v="11"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n v="0"/>
    <n v="48"/>
    <n v="33"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n v="0"/>
    <n v="43"/>
    <n v="30"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19"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n v="44"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n v="3"/>
    <n v="21"/>
    <n v="0"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n v="26"/>
    <n v="9"/>
    <n v="0"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n v="58"/>
    <n v="22"/>
    <n v="2"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n v="0"/>
    <n v="44"/>
    <n v="15"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13"/>
    <n v="81"/>
    <n v="173"/>
    <n v="11"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n v="0"/>
    <n v="67"/>
    <n v="0"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n v="24"/>
    <n v="16"/>
    <n v="5"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3"/>
    <n v="10"/>
    <n v="9"/>
    <n v="2"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n v="179"/>
    <n v="13"/>
    <n v="0"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n v="2"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n v="0"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60"/>
    <n v="51"/>
    <n v="41"/>
    <n v="94"/>
    <n v="115"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n v="48"/>
    <n v="43"/>
    <n v="19"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4"/>
    <n v="0"/>
    <n v="0"/>
    <n v="0"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n v="0"/>
    <n v="115"/>
    <n v="150"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0"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n v="45"/>
    <n v="0"/>
    <n v="71"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n v="0"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n v="0"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n v="0"/>
    <n v="40"/>
    <n v="0"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n v="0"/>
    <n v="73"/>
    <n v="0"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n v="0"/>
    <n v="34"/>
    <n v="0"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n v="0"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n v="0"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n v="0"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n v="0"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n v="0"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n v="16"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n v="129"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n v="58"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n v="0"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n v="0"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n v="0"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n v="14"/>
    <n v="0"/>
    <n v="0"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15"/>
    <n v="0"/>
    <n v="0"/>
    <n v="0"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104"/>
    <n v="0"/>
    <n v="0"/>
    <n v="0"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n v="0"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n v="0"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n v="0"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n v="0"/>
    <n v="2"/>
    <n v="0"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n v="0"/>
    <n v="2"/>
    <n v="0"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n v="0"/>
    <n v="61"/>
    <n v="0"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n v="0"/>
    <n v="16"/>
    <n v="0"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n v="0"/>
    <n v="0"/>
    <n v="5"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n v="20"/>
    <n v="2"/>
    <n v="0"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n v="0"/>
    <n v="3"/>
    <n v="0"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n v="0"/>
    <n v="0"/>
    <n v="0"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n v="0"/>
    <n v="0"/>
    <n v="2"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n v="0"/>
    <n v="4"/>
    <n v="0"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n v="0"/>
    <n v="0"/>
    <n v="1"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n v="0"/>
    <n v="0"/>
    <n v="1"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n v="0"/>
    <n v="1"/>
    <n v="0"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2"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n v="4"/>
    <n v="0"/>
    <n v="0"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n v="0"/>
    <n v="1"/>
    <n v="0"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n v="0"/>
    <n v="12"/>
    <n v="0"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n v="3"/>
    <n v="0"/>
    <n v="0"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n v="9"/>
    <n v="0"/>
    <n v="0"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n v="0"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n v="1"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n v="0"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98"/>
    <n v="111"/>
    <n v="96"/>
    <n v="70"/>
    <n v="20"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74"/>
    <n v="18"/>
    <n v="32"/>
    <n v="10"/>
    <n v="0"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23"/>
    <n v="35"/>
    <n v="26"/>
    <n v="18"/>
    <n v="2"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58"/>
    <n v="9"/>
    <n v="3"/>
    <n v="7"/>
    <n v="1"/>
    <m/>
    <m/>
    <m/>
    <m/>
    <m/>
    <m/>
    <m/>
  </r>
  <r>
    <s v="REQUENA"/>
    <s v="MAQUIA"/>
    <x v="3"/>
    <s v="SALUD LORETO"/>
    <x v="6"/>
    <s v="BRETAÑA"/>
    <s v="P.S. I-1"/>
    <n v="145"/>
    <x v="285"/>
    <n v="0"/>
    <n v="29"/>
    <n v="10"/>
    <n v="18"/>
    <n v="2"/>
    <n v="0"/>
    <m/>
    <m/>
    <m/>
    <m/>
    <m/>
    <m/>
    <m/>
  </r>
  <r>
    <s v="REQUENA"/>
    <s v="MAQUIA"/>
    <x v="3"/>
    <s v="SALUD LORETO"/>
    <x v="6"/>
    <s v="BRETAÑA"/>
    <s v="P.S. I-1"/>
    <n v="142"/>
    <x v="286"/>
    <n v="0"/>
    <n v="14"/>
    <n v="30"/>
    <n v="3"/>
    <n v="2"/>
    <n v="0"/>
    <m/>
    <m/>
    <m/>
    <m/>
    <m/>
    <m/>
    <m/>
  </r>
  <r>
    <s v="REQUENA"/>
    <s v="MAQUIA"/>
    <x v="3"/>
    <s v="SALUD LORETO"/>
    <x v="6"/>
    <s v="BRETAÑA"/>
    <s v="P.S. I-1"/>
    <n v="144"/>
    <x v="287"/>
    <n v="0"/>
    <n v="61"/>
    <n v="23"/>
    <n v="17"/>
    <n v="5"/>
    <n v="0"/>
    <m/>
    <m/>
    <m/>
    <m/>
    <m/>
    <m/>
    <m/>
  </r>
  <r>
    <s v="REQUENA"/>
    <s v="MAQUIA"/>
    <x v="3"/>
    <s v="SALUD LORETO"/>
    <x v="6"/>
    <s v="BRETAÑA"/>
    <s v="P.S. I-1"/>
    <n v="143"/>
    <x v="288"/>
    <n v="0"/>
    <n v="57"/>
    <n v="7"/>
    <n v="9"/>
    <n v="2"/>
    <n v="1"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0"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n v="2"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n v="0"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n v="0"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2"/>
    <n v="0"/>
    <n v="2"/>
    <n v="0"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9"/>
    <n v="105"/>
    <n v="62"/>
    <n v="19"/>
    <n v="0"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n v="0"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n v="1"/>
    <n v="7"/>
    <n v="0"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16"/>
    <n v="5"/>
    <n v="18"/>
    <n v="11"/>
    <n v="0"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n v="1"/>
    <n v="38"/>
    <n v="0"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11"/>
    <n v="11"/>
    <n v="1"/>
    <n v="0"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n v="1"/>
    <n v="8"/>
    <n v="0"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8"/>
    <n v="8"/>
    <n v="8"/>
    <n v="0"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n v="0"/>
    <n v="149"/>
    <n v="58"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n v="0"/>
    <n v="4"/>
    <n v="12"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n v="20"/>
    <n v="75"/>
    <n v="1"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n v="7"/>
    <n v="0"/>
    <n v="0"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n v="24"/>
    <n v="0"/>
    <n v="0"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8"/>
    <n v="10"/>
    <n v="16"/>
    <n v="7"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n v="23"/>
    <n v="0"/>
    <n v="0"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n v="95"/>
    <n v="0"/>
    <n v="5"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n v="42"/>
    <n v="0"/>
    <n v="0"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n v="21"/>
    <n v="10"/>
    <n v="7"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1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n v="0"/>
    <n v="0"/>
    <n v="0"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11"/>
    <n v="3"/>
    <n v="6"/>
    <n v="0"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1"/>
    <n v="0"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n v="0"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3"/>
    <n v="0"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n v="0"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n v="0"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n v="0"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n v="94"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n v="47"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n v="0"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n v="0"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n v="225"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n v="0"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n v="0"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n v="0"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n v="0"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n v="0"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n v="0"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n v="0"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n v="57"/>
    <n v="60"/>
    <n v="10"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n v="33"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56"/>
    <n v="68"/>
    <n v="46"/>
    <n v="36"/>
    <n v="16"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n v="0"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1"/>
    <n v="3"/>
    <n v="8"/>
    <n v="0"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n v="0"/>
    <n v="0"/>
    <n v="0"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n v="0"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n v="0"/>
    <n v="0"/>
    <n v="0"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n v="10"/>
    <n v="0"/>
    <n v="0"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n v="0"/>
    <n v="0"/>
    <n v="0"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1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5">
      <pivotArea outline="0" collapsedLevelsAreSubtotals="1" fieldPosition="0"/>
    </format>
    <format dxfId="14">
      <pivotArea dataOnly="0" labelOnly="1" outline="0" fieldPosition="0">
        <references count="1">
          <reference field="2" count="0"/>
        </references>
      </pivotArea>
    </format>
    <format dxfId="13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2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1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field="2" type="button" dataOnly="0" labelOnly="1" outline="0" axis="axisPage" fieldPosition="0"/>
    </format>
    <format dxfId="17">
      <pivotArea dataOnly="0" labelOnly="1" fieldPosition="0">
        <references count="1">
          <reference field="2" count="0"/>
        </references>
      </pivotArea>
    </format>
    <format dxfId="1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501"/>
  <sheetViews>
    <sheetView showGridLines="0" tabSelected="1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K7" sqref="K7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67" t="s">
        <v>646</v>
      </c>
      <c r="F2" s="168"/>
      <c r="G2" s="168"/>
      <c r="H2" s="168"/>
      <c r="I2" s="169"/>
    </row>
    <row r="3" spans="1:101" ht="10.199999999999999" thickBot="1" x14ac:dyDescent="0.25">
      <c r="E3" s="170"/>
      <c r="F3" s="171"/>
      <c r="G3" s="171"/>
      <c r="H3" s="171"/>
      <c r="I3" s="172"/>
      <c r="J3" s="81">
        <f t="shared" ref="J3:AO3" si="0">SUBTOTAL(9,J7:J943)</f>
        <v>0</v>
      </c>
      <c r="K3" s="19">
        <f t="shared" si="0"/>
        <v>1538</v>
      </c>
      <c r="L3" s="9">
        <f t="shared" si="0"/>
        <v>1320</v>
      </c>
      <c r="M3" s="9">
        <f t="shared" si="0"/>
        <v>3239</v>
      </c>
      <c r="N3" s="9">
        <f t="shared" si="0"/>
        <v>2985</v>
      </c>
      <c r="O3" s="9">
        <f t="shared" si="0"/>
        <v>2548</v>
      </c>
      <c r="P3" s="9">
        <f t="shared" si="0"/>
        <v>107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11737</v>
      </c>
      <c r="X3" s="9">
        <f t="shared" si="0"/>
        <v>6</v>
      </c>
      <c r="Y3" s="9">
        <f t="shared" si="0"/>
        <v>23</v>
      </c>
      <c r="Z3" s="9">
        <f t="shared" si="0"/>
        <v>282</v>
      </c>
      <c r="AA3" s="9">
        <f t="shared" si="0"/>
        <v>229</v>
      </c>
      <c r="AB3" s="9">
        <f t="shared" si="0"/>
        <v>67</v>
      </c>
      <c r="AC3" s="9">
        <f t="shared" si="0"/>
        <v>17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624</v>
      </c>
      <c r="AK3" s="19">
        <f t="shared" si="0"/>
        <v>1205</v>
      </c>
      <c r="AL3" s="9">
        <f t="shared" si="0"/>
        <v>1167</v>
      </c>
      <c r="AM3" s="9">
        <f t="shared" si="0"/>
        <v>2893</v>
      </c>
      <c r="AN3" s="9">
        <f t="shared" si="0"/>
        <v>2754</v>
      </c>
      <c r="AO3" s="9">
        <f t="shared" si="0"/>
        <v>2308</v>
      </c>
      <c r="AP3" s="9">
        <f t="shared" ref="AP3:BU3" si="1">SUBTOTAL(9,AP7:AP943)</f>
        <v>89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10416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73"/>
      <c r="F4" s="174"/>
      <c r="G4" s="174"/>
      <c r="H4" s="174"/>
      <c r="I4" s="175"/>
      <c r="J4" s="136"/>
      <c r="K4" s="182" t="s">
        <v>558</v>
      </c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4"/>
      <c r="AK4" s="182" t="s">
        <v>558</v>
      </c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4"/>
      <c r="AX4" s="176" t="s">
        <v>567</v>
      </c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8"/>
      <c r="BK4" s="176" t="s">
        <v>567</v>
      </c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8"/>
      <c r="BX4" s="176" t="s">
        <v>567</v>
      </c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8"/>
      <c r="CK4" s="176" t="s">
        <v>567</v>
      </c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8"/>
    </row>
    <row r="5" spans="1:101" ht="25.8" customHeight="1" thickBot="1" x14ac:dyDescent="0.25">
      <c r="J5" s="137"/>
      <c r="K5" s="179" t="s">
        <v>544</v>
      </c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1"/>
      <c r="X5" s="179" t="s">
        <v>561</v>
      </c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1"/>
      <c r="AK5" s="179" t="s">
        <v>562</v>
      </c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56"/>
      <c r="AX5" s="179" t="s">
        <v>566</v>
      </c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1"/>
      <c r="BK5" s="179" t="s">
        <v>568</v>
      </c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1"/>
      <c r="BX5" s="179" t="s">
        <v>569</v>
      </c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1"/>
      <c r="CK5" s="179" t="s">
        <v>570</v>
      </c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1"/>
    </row>
    <row r="6" spans="1:101" ht="19.8" customHeight="1" thickBot="1" x14ac:dyDescent="0.25">
      <c r="A6" s="37" t="s">
        <v>0</v>
      </c>
      <c r="B6" s="37" t="s">
        <v>1</v>
      </c>
      <c r="C6" s="83" t="s">
        <v>606</v>
      </c>
      <c r="D6" s="83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42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2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67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/>
      <c r="R7" s="54"/>
      <c r="S7" s="54"/>
      <c r="T7" s="54"/>
      <c r="U7" s="54"/>
      <c r="V7" s="55"/>
      <c r="W7" s="17">
        <f t="shared" ref="W7:W70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/>
      <c r="AE7" s="54"/>
      <c r="AF7" s="54"/>
      <c r="AG7" s="54"/>
      <c r="AH7" s="54"/>
      <c r="AI7" s="55"/>
      <c r="AJ7" s="17">
        <f t="shared" ref="AJ7:AJ70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4"/>
      <c r="AR7" s="54"/>
      <c r="AS7" s="54"/>
      <c r="AT7" s="54"/>
      <c r="AU7" s="54"/>
      <c r="AV7" s="55"/>
      <c r="AW7" s="17">
        <f t="shared" ref="AW7:AW70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2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67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V8" s="16"/>
      <c r="W8" s="18">
        <f t="shared" si="3"/>
        <v>0</v>
      </c>
      <c r="X8" s="15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I8" s="16"/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2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67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V9" s="16"/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I9" s="16"/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2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67">
        <v>66</v>
      </c>
      <c r="I10" s="49" t="s">
        <v>20</v>
      </c>
      <c r="J10" s="43">
        <v>0</v>
      </c>
      <c r="K10" s="15">
        <v>41</v>
      </c>
      <c r="L10" s="2">
        <v>16</v>
      </c>
      <c r="M10" s="2">
        <v>120</v>
      </c>
      <c r="N10" s="2">
        <v>116</v>
      </c>
      <c r="O10" s="2">
        <v>172</v>
      </c>
      <c r="P10" s="2">
        <v>10</v>
      </c>
      <c r="V10" s="16"/>
      <c r="W10" s="18">
        <f t="shared" si="3"/>
        <v>475</v>
      </c>
      <c r="X10" s="15">
        <v>0</v>
      </c>
      <c r="Y10" s="2">
        <v>0</v>
      </c>
      <c r="Z10" s="2">
        <v>25</v>
      </c>
      <c r="AA10" s="2">
        <v>4</v>
      </c>
      <c r="AB10" s="2">
        <v>1</v>
      </c>
      <c r="AC10" s="2">
        <v>0</v>
      </c>
      <c r="AI10" s="16"/>
      <c r="AJ10" s="18">
        <f t="shared" si="4"/>
        <v>30</v>
      </c>
      <c r="AK10" s="15">
        <v>37</v>
      </c>
      <c r="AL10" s="2">
        <v>14</v>
      </c>
      <c r="AM10" s="2">
        <v>100</v>
      </c>
      <c r="AN10" s="2">
        <v>103</v>
      </c>
      <c r="AO10" s="2">
        <v>148</v>
      </c>
      <c r="AP10" s="2">
        <v>8</v>
      </c>
      <c r="AV10" s="16"/>
      <c r="AW10" s="18">
        <f t="shared" si="5"/>
        <v>410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2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68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V11" s="16"/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I11" s="16"/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2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67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V12" s="16"/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I12" s="16"/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2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67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V13" s="16"/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I13" s="16"/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2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67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V14" s="16"/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I14" s="16"/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2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67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V15" s="16"/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I15" s="16"/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2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67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V16" s="16"/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I16" s="16"/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2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67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V17" s="16"/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I17" s="16"/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2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67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V18" s="16"/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I18" s="16"/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2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67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V19" s="16"/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I19" s="16"/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2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67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V20" s="16"/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I20" s="16"/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2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67">
        <v>4</v>
      </c>
      <c r="I21" s="49" t="s">
        <v>42</v>
      </c>
      <c r="J21" s="43">
        <v>0</v>
      </c>
      <c r="K21" s="15">
        <v>0</v>
      </c>
      <c r="L21" s="2">
        <v>3</v>
      </c>
      <c r="M21" s="2">
        <v>54</v>
      </c>
      <c r="N21" s="2">
        <v>77</v>
      </c>
      <c r="O21" s="2">
        <v>0</v>
      </c>
      <c r="P21" s="2">
        <v>0</v>
      </c>
      <c r="V21" s="16"/>
      <c r="W21" s="18">
        <f t="shared" si="3"/>
        <v>134</v>
      </c>
      <c r="X21" s="15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I21" s="16"/>
      <c r="AJ21" s="18">
        <f t="shared" si="4"/>
        <v>0</v>
      </c>
      <c r="AK21" s="15">
        <v>0</v>
      </c>
      <c r="AL21" s="2">
        <v>3</v>
      </c>
      <c r="AM21" s="2">
        <v>52</v>
      </c>
      <c r="AN21" s="2">
        <v>75</v>
      </c>
      <c r="AO21" s="2">
        <v>0</v>
      </c>
      <c r="AP21" s="2">
        <v>0</v>
      </c>
      <c r="AV21" s="16"/>
      <c r="AW21" s="18">
        <f t="shared" si="5"/>
        <v>130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2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67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V22" s="16"/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I22" s="16"/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2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67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1</v>
      </c>
      <c r="O23" s="2">
        <v>5</v>
      </c>
      <c r="P23" s="2">
        <v>0</v>
      </c>
      <c r="V23" s="16"/>
      <c r="W23" s="18">
        <f t="shared" si="3"/>
        <v>6</v>
      </c>
      <c r="X23" s="15">
        <v>0</v>
      </c>
      <c r="Y23" s="2">
        <v>0</v>
      </c>
      <c r="Z23" s="2">
        <v>0</v>
      </c>
      <c r="AA23" s="2">
        <v>2</v>
      </c>
      <c r="AB23" s="2">
        <v>0</v>
      </c>
      <c r="AC23" s="2">
        <v>0</v>
      </c>
      <c r="AI23" s="16"/>
      <c r="AJ23" s="18">
        <f t="shared" si="4"/>
        <v>2</v>
      </c>
      <c r="AK23" s="15">
        <v>0</v>
      </c>
      <c r="AL23" s="2">
        <v>0</v>
      </c>
      <c r="AM23" s="2">
        <v>0</v>
      </c>
      <c r="AN23" s="2">
        <v>0</v>
      </c>
      <c r="AO23" s="2">
        <v>5</v>
      </c>
      <c r="AP23" s="2">
        <v>0</v>
      </c>
      <c r="AV23" s="16"/>
      <c r="AW23" s="18">
        <f t="shared" si="5"/>
        <v>5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2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67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V24" s="16"/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I24" s="16"/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2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67">
        <v>6</v>
      </c>
      <c r="I25" s="49" t="s">
        <v>46</v>
      </c>
      <c r="J25" s="43">
        <v>0</v>
      </c>
      <c r="K25" s="15">
        <v>0</v>
      </c>
      <c r="L25" s="2">
        <v>0</v>
      </c>
      <c r="M25" s="2">
        <v>75</v>
      </c>
      <c r="N25" s="2">
        <v>67</v>
      </c>
      <c r="O25" s="2">
        <v>16</v>
      </c>
      <c r="P25" s="2">
        <v>0</v>
      </c>
      <c r="V25" s="16"/>
      <c r="W25" s="18">
        <f t="shared" si="3"/>
        <v>158</v>
      </c>
      <c r="X25" s="15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I25" s="16"/>
      <c r="AJ25" s="18">
        <f t="shared" si="4"/>
        <v>0</v>
      </c>
      <c r="AK25" s="15">
        <v>0</v>
      </c>
      <c r="AL25" s="2">
        <v>0</v>
      </c>
      <c r="AM25" s="2">
        <v>74</v>
      </c>
      <c r="AN25" s="2">
        <v>66</v>
      </c>
      <c r="AO25" s="2">
        <v>14</v>
      </c>
      <c r="AP25" s="2">
        <v>0</v>
      </c>
      <c r="AV25" s="16"/>
      <c r="AW25" s="18">
        <f t="shared" si="5"/>
        <v>154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2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67">
        <v>25</v>
      </c>
      <c r="I26" s="49" t="s">
        <v>49</v>
      </c>
      <c r="J26" s="43">
        <v>0</v>
      </c>
      <c r="K26" s="15">
        <v>2</v>
      </c>
      <c r="L26" s="2">
        <v>2</v>
      </c>
      <c r="M26" s="2">
        <v>0</v>
      </c>
      <c r="N26" s="2">
        <v>3</v>
      </c>
      <c r="O26" s="2">
        <v>0</v>
      </c>
      <c r="P26" s="2">
        <v>0</v>
      </c>
      <c r="V26" s="16"/>
      <c r="W26" s="18">
        <f t="shared" si="3"/>
        <v>7</v>
      </c>
      <c r="X26" s="15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I26" s="16"/>
      <c r="AJ26" s="18">
        <f t="shared" si="4"/>
        <v>0</v>
      </c>
      <c r="AK26" s="15">
        <v>2</v>
      </c>
      <c r="AL26" s="2">
        <v>2</v>
      </c>
      <c r="AM26" s="2">
        <v>0</v>
      </c>
      <c r="AN26" s="2">
        <v>3</v>
      </c>
      <c r="AO26" s="2">
        <v>0</v>
      </c>
      <c r="AP26" s="2">
        <v>0</v>
      </c>
      <c r="AV26" s="16"/>
      <c r="AW26" s="18">
        <f t="shared" si="5"/>
        <v>7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2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67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V27" s="16"/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I27" s="16"/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2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67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V28" s="16"/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I28" s="16"/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2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67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V29" s="16"/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I29" s="16"/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2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67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V30" s="16"/>
      <c r="W30" s="18">
        <f t="shared" si="3"/>
        <v>0</v>
      </c>
      <c r="X30" s="15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I30" s="16"/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2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67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V31" s="16"/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I31" s="16"/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2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67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V32" s="16"/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I32" s="16"/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2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67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V33" s="16"/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I33" s="16"/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2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67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V34" s="16"/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I34" s="16"/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2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67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V35" s="16"/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I35" s="16"/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2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67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V36" s="16"/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I36" s="16"/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2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67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V37" s="16"/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I37" s="16"/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2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67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V38" s="16"/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I38" s="16"/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2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69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V39" s="16"/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I39" s="16"/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2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67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V40" s="16"/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I40" s="16"/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2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67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V41" s="16"/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I41" s="16"/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2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67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V42" s="16"/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I42" s="16"/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2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67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V43" s="16"/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I43" s="16"/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2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67">
        <v>27</v>
      </c>
      <c r="I44" s="49" t="s">
        <v>69</v>
      </c>
      <c r="J44" s="43">
        <v>0</v>
      </c>
      <c r="K44" s="15">
        <v>1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V44" s="16"/>
      <c r="W44" s="18">
        <f t="shared" si="3"/>
        <v>1</v>
      </c>
      <c r="X44" s="15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I44" s="16"/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2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67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V45" s="16"/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I45" s="16"/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2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67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V46" s="16"/>
      <c r="W46" s="18">
        <f t="shared" si="3"/>
        <v>0</v>
      </c>
      <c r="X46" s="15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I46" s="16"/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2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67">
        <v>51</v>
      </c>
      <c r="I47" s="49" t="s">
        <v>73</v>
      </c>
      <c r="J47" s="43">
        <v>0</v>
      </c>
      <c r="K47" s="15">
        <v>0</v>
      </c>
      <c r="L47" s="2">
        <v>1</v>
      </c>
      <c r="M47" s="2">
        <v>0</v>
      </c>
      <c r="N47" s="2">
        <v>0</v>
      </c>
      <c r="O47" s="2">
        <v>1</v>
      </c>
      <c r="P47" s="2">
        <v>0</v>
      </c>
      <c r="V47" s="16"/>
      <c r="W47" s="18">
        <f t="shared" si="3"/>
        <v>2</v>
      </c>
      <c r="X47" s="15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I47" s="16"/>
      <c r="AJ47" s="18">
        <f t="shared" si="4"/>
        <v>0</v>
      </c>
      <c r="AK47" s="15">
        <v>0</v>
      </c>
      <c r="AL47" s="2">
        <v>1</v>
      </c>
      <c r="AM47" s="2">
        <v>0</v>
      </c>
      <c r="AN47" s="2">
        <v>0</v>
      </c>
      <c r="AO47" s="2">
        <v>1</v>
      </c>
      <c r="AP47" s="2">
        <v>0</v>
      </c>
      <c r="AV47" s="16"/>
      <c r="AW47" s="18">
        <f t="shared" si="5"/>
        <v>2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2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67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V48" s="16"/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I48" s="16"/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2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67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V49" s="16"/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I49" s="16"/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2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67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V50" s="16"/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I50" s="16"/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2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67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V51" s="16"/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I51" s="16"/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2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67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V52" s="16"/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I52" s="16"/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2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67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V53" s="16"/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I53" s="16"/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2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67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V54" s="16"/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I54" s="16"/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2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67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V55" s="16"/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I55" s="16"/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2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67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V56" s="16"/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I56" s="16"/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2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67">
        <v>23</v>
      </c>
      <c r="I57" s="49" t="s">
        <v>83</v>
      </c>
      <c r="J57" s="43">
        <v>0</v>
      </c>
      <c r="K57" s="15">
        <v>7</v>
      </c>
      <c r="L57" s="2">
        <v>3</v>
      </c>
      <c r="M57" s="2">
        <v>1</v>
      </c>
      <c r="N57" s="2">
        <v>2</v>
      </c>
      <c r="O57" s="2">
        <v>1</v>
      </c>
      <c r="P57" s="2">
        <v>0</v>
      </c>
      <c r="V57" s="16"/>
      <c r="W57" s="18">
        <f t="shared" si="3"/>
        <v>14</v>
      </c>
      <c r="X57" s="15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I57" s="16"/>
      <c r="AJ57" s="18">
        <f t="shared" si="4"/>
        <v>0</v>
      </c>
      <c r="AK57" s="15">
        <v>7</v>
      </c>
      <c r="AL57" s="2">
        <v>3</v>
      </c>
      <c r="AM57" s="2">
        <v>1</v>
      </c>
      <c r="AN57" s="2">
        <v>2</v>
      </c>
      <c r="AO57" s="2">
        <v>1</v>
      </c>
      <c r="AP57" s="2">
        <v>0</v>
      </c>
      <c r="AV57" s="16"/>
      <c r="AW57" s="18">
        <f t="shared" si="5"/>
        <v>14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2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67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V58" s="16"/>
      <c r="W58" s="18">
        <f t="shared" si="3"/>
        <v>0</v>
      </c>
      <c r="X58" s="15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I58" s="16"/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2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67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2</v>
      </c>
      <c r="N59" s="2">
        <v>0</v>
      </c>
      <c r="O59" s="2">
        <v>0</v>
      </c>
      <c r="P59" s="2">
        <v>0</v>
      </c>
      <c r="V59" s="16"/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I59" s="16"/>
      <c r="AJ59" s="18">
        <f t="shared" si="4"/>
        <v>0</v>
      </c>
      <c r="AK59" s="15">
        <v>0</v>
      </c>
      <c r="AL59" s="2">
        <v>0</v>
      </c>
      <c r="AM59" s="2">
        <v>2</v>
      </c>
      <c r="AN59" s="2">
        <v>0</v>
      </c>
      <c r="AO59" s="2">
        <v>0</v>
      </c>
      <c r="AP59" s="2">
        <v>0</v>
      </c>
      <c r="AV59" s="16"/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2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67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V60" s="16"/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I60" s="16"/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2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67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V61" s="16"/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I61" s="16"/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2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67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V62" s="16"/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I62" s="16"/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2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67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V63" s="16"/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I63" s="16"/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2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67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V64" s="16"/>
      <c r="W64" s="18">
        <f t="shared" si="3"/>
        <v>0</v>
      </c>
      <c r="X64" s="15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I64" s="16"/>
      <c r="AJ64" s="18">
        <f t="shared" si="4"/>
        <v>0</v>
      </c>
      <c r="AK64" s="15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2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67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V65" s="16"/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I65" s="16"/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2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67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2</v>
      </c>
      <c r="N66" s="2">
        <v>1</v>
      </c>
      <c r="O66" s="2">
        <v>0</v>
      </c>
      <c r="P66" s="2">
        <v>0</v>
      </c>
      <c r="V66" s="16"/>
      <c r="W66" s="18">
        <f t="shared" si="3"/>
        <v>3</v>
      </c>
      <c r="X66" s="15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I66" s="16"/>
      <c r="AJ66" s="18">
        <f t="shared" si="4"/>
        <v>0</v>
      </c>
      <c r="AK66" s="15">
        <v>0</v>
      </c>
      <c r="AL66" s="2">
        <v>0</v>
      </c>
      <c r="AM66" s="2">
        <v>2</v>
      </c>
      <c r="AN66" s="2">
        <v>1</v>
      </c>
      <c r="AO66" s="2">
        <v>0</v>
      </c>
      <c r="AP66" s="2">
        <v>0</v>
      </c>
      <c r="AV66" s="16"/>
      <c r="AW66" s="18">
        <f t="shared" si="5"/>
        <v>3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2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67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V67" s="16"/>
      <c r="W67" s="18">
        <f t="shared" si="3"/>
        <v>0</v>
      </c>
      <c r="X67" s="15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I67" s="16"/>
      <c r="AJ67" s="18">
        <f t="shared" si="4"/>
        <v>0</v>
      </c>
      <c r="AK67" s="15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2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67">
        <v>7220</v>
      </c>
      <c r="I68" s="49" t="s">
        <v>94</v>
      </c>
      <c r="J68" s="43">
        <v>0</v>
      </c>
      <c r="K68" s="15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V68" s="16"/>
      <c r="W68" s="18">
        <f t="shared" si="3"/>
        <v>0</v>
      </c>
      <c r="X68" s="15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I68" s="16"/>
      <c r="AJ68" s="18">
        <f t="shared" si="4"/>
        <v>0</v>
      </c>
      <c r="AK68" s="15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2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67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3</v>
      </c>
      <c r="N69" s="2">
        <v>1</v>
      </c>
      <c r="O69" s="2">
        <v>1</v>
      </c>
      <c r="P69" s="2">
        <v>0</v>
      </c>
      <c r="V69" s="16"/>
      <c r="W69" s="18">
        <f t="shared" si="3"/>
        <v>5</v>
      </c>
      <c r="X69" s="15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I69" s="16"/>
      <c r="AJ69" s="18">
        <f t="shared" si="4"/>
        <v>0</v>
      </c>
      <c r="AK69" s="15">
        <v>0</v>
      </c>
      <c r="AL69" s="2">
        <v>0</v>
      </c>
      <c r="AM69" s="2">
        <v>3</v>
      </c>
      <c r="AN69" s="2">
        <v>1</v>
      </c>
      <c r="AO69" s="2">
        <v>0</v>
      </c>
      <c r="AP69" s="2">
        <v>0</v>
      </c>
      <c r="AV69" s="16"/>
      <c r="AW69" s="18">
        <f t="shared" si="5"/>
        <v>4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2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67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V70" s="16"/>
      <c r="W70" s="18">
        <f t="shared" si="3"/>
        <v>0</v>
      </c>
      <c r="X70" s="15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I70" s="16"/>
      <c r="AJ70" s="18">
        <f t="shared" si="4"/>
        <v>0</v>
      </c>
      <c r="AK70" s="15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V70" s="16"/>
      <c r="AW70" s="18">
        <f t="shared" si="5"/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0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1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2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3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2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67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V71" s="16"/>
      <c r="W71" s="18">
        <f t="shared" ref="W71:W134" si="14">SUM(K71:V71)</f>
        <v>0</v>
      </c>
      <c r="X71" s="15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I71" s="16"/>
      <c r="AJ71" s="18">
        <f t="shared" ref="AJ71:AJ134" si="15">SUM(X71:AI71)</f>
        <v>0</v>
      </c>
      <c r="AK71" s="15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V71" s="16"/>
      <c r="AW71" s="18">
        <f t="shared" ref="AW71:AW134" si="16">SUM(AK71:AV71)</f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0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1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2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3"/>
        <v>0</v>
      </c>
    </row>
    <row r="72" spans="1:101" ht="13.05" customHeight="1" x14ac:dyDescent="0.2">
      <c r="A72" s="46" t="s">
        <v>6</v>
      </c>
      <c r="B72" s="46" t="s">
        <v>12</v>
      </c>
      <c r="C72" s="82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67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V72" s="16"/>
      <c r="W72" s="18">
        <f t="shared" si="14"/>
        <v>0</v>
      </c>
      <c r="X72" s="15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I72" s="16"/>
      <c r="AJ72" s="18">
        <f t="shared" si="15"/>
        <v>0</v>
      </c>
      <c r="AK72" s="15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V72" s="16"/>
      <c r="AW72" s="18">
        <f t="shared" si="16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0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1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2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3"/>
        <v>0</v>
      </c>
    </row>
    <row r="73" spans="1:101" ht="13.05" customHeight="1" x14ac:dyDescent="0.2">
      <c r="A73" s="46" t="s">
        <v>6</v>
      </c>
      <c r="B73" s="46" t="s">
        <v>7</v>
      </c>
      <c r="C73" s="82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67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V73" s="16"/>
      <c r="W73" s="18">
        <f t="shared" si="14"/>
        <v>0</v>
      </c>
      <c r="X73" s="15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I73" s="16"/>
      <c r="AJ73" s="18">
        <f t="shared" si="15"/>
        <v>0</v>
      </c>
      <c r="AK73" s="15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V73" s="16"/>
      <c r="AW73" s="18">
        <f t="shared" si="16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0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1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2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3"/>
        <v>0</v>
      </c>
    </row>
    <row r="74" spans="1:101" ht="13.05" customHeight="1" x14ac:dyDescent="0.2">
      <c r="A74" s="46" t="s">
        <v>6</v>
      </c>
      <c r="B74" s="46" t="s">
        <v>12</v>
      </c>
      <c r="C74" s="82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67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V74" s="16"/>
      <c r="W74" s="18">
        <f t="shared" si="14"/>
        <v>0</v>
      </c>
      <c r="X74" s="15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I74" s="16"/>
      <c r="AJ74" s="18">
        <f t="shared" si="15"/>
        <v>0</v>
      </c>
      <c r="AK74" s="15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V74" s="16"/>
      <c r="AW74" s="18">
        <f t="shared" si="16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0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1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2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3"/>
        <v>0</v>
      </c>
    </row>
    <row r="75" spans="1:101" ht="13.05" customHeight="1" x14ac:dyDescent="0.2">
      <c r="A75" s="46" t="s">
        <v>100</v>
      </c>
      <c r="B75" s="46" t="s">
        <v>100</v>
      </c>
      <c r="C75" s="82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67">
        <v>77</v>
      </c>
      <c r="I75" s="49" t="s">
        <v>101</v>
      </c>
      <c r="J75" s="43">
        <v>0</v>
      </c>
      <c r="K75" s="15">
        <v>1</v>
      </c>
      <c r="L75" s="2">
        <v>0</v>
      </c>
      <c r="M75" s="2">
        <v>0</v>
      </c>
      <c r="N75" s="2">
        <v>110</v>
      </c>
      <c r="O75" s="2">
        <v>7</v>
      </c>
      <c r="P75" s="2">
        <v>0</v>
      </c>
      <c r="V75" s="16"/>
      <c r="W75" s="18">
        <f t="shared" si="14"/>
        <v>118</v>
      </c>
      <c r="X75" s="15">
        <v>0</v>
      </c>
      <c r="Y75" s="2">
        <v>0</v>
      </c>
      <c r="Z75" s="2">
        <v>0</v>
      </c>
      <c r="AA75" s="2">
        <v>0</v>
      </c>
      <c r="AB75" s="2">
        <v>2</v>
      </c>
      <c r="AC75" s="2">
        <v>0</v>
      </c>
      <c r="AI75" s="16"/>
      <c r="AJ75" s="18">
        <f t="shared" si="15"/>
        <v>2</v>
      </c>
      <c r="AK75" s="15">
        <v>1</v>
      </c>
      <c r="AL75" s="2">
        <v>0</v>
      </c>
      <c r="AM75" s="2">
        <v>0</v>
      </c>
      <c r="AN75" s="2">
        <v>99</v>
      </c>
      <c r="AO75" s="2">
        <v>7</v>
      </c>
      <c r="AP75" s="2">
        <v>0</v>
      </c>
      <c r="AV75" s="16"/>
      <c r="AW75" s="18">
        <f t="shared" si="16"/>
        <v>107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0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1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2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3"/>
        <v>0</v>
      </c>
    </row>
    <row r="76" spans="1:101" ht="13.05" customHeight="1" x14ac:dyDescent="0.2">
      <c r="A76" s="46" t="s">
        <v>100</v>
      </c>
      <c r="B76" s="46" t="s">
        <v>100</v>
      </c>
      <c r="C76" s="82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67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24</v>
      </c>
      <c r="O76" s="2">
        <v>0</v>
      </c>
      <c r="P76" s="2">
        <v>0</v>
      </c>
      <c r="V76" s="16"/>
      <c r="W76" s="18">
        <f t="shared" si="14"/>
        <v>24</v>
      </c>
      <c r="X76" s="15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I76" s="16"/>
      <c r="AJ76" s="18">
        <f t="shared" si="15"/>
        <v>0</v>
      </c>
      <c r="AK76" s="15">
        <v>0</v>
      </c>
      <c r="AL76" s="2">
        <v>0</v>
      </c>
      <c r="AM76" s="2">
        <v>0</v>
      </c>
      <c r="AN76" s="2">
        <v>23</v>
      </c>
      <c r="AO76" s="2">
        <v>0</v>
      </c>
      <c r="AP76" s="2">
        <v>0</v>
      </c>
      <c r="AV76" s="16"/>
      <c r="AW76" s="18">
        <f t="shared" si="16"/>
        <v>23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0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1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2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3"/>
        <v>0</v>
      </c>
    </row>
    <row r="77" spans="1:101" ht="13.05" customHeight="1" x14ac:dyDescent="0.2">
      <c r="A77" s="46" t="s">
        <v>100</v>
      </c>
      <c r="B77" s="46" t="s">
        <v>100</v>
      </c>
      <c r="C77" s="82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67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V77" s="16"/>
      <c r="W77" s="18">
        <f t="shared" si="14"/>
        <v>0</v>
      </c>
      <c r="X77" s="15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I77" s="16"/>
      <c r="AJ77" s="18">
        <f t="shared" si="15"/>
        <v>0</v>
      </c>
      <c r="AK77" s="15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V77" s="16"/>
      <c r="AW77" s="18">
        <f t="shared" si="16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0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1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2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3"/>
        <v>0</v>
      </c>
    </row>
    <row r="78" spans="1:101" ht="13.05" customHeight="1" x14ac:dyDescent="0.2">
      <c r="A78" s="46" t="s">
        <v>100</v>
      </c>
      <c r="B78" s="46" t="s">
        <v>100</v>
      </c>
      <c r="C78" s="82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67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28</v>
      </c>
      <c r="O78" s="2">
        <v>0</v>
      </c>
      <c r="P78" s="2">
        <v>0</v>
      </c>
      <c r="V78" s="16"/>
      <c r="W78" s="18">
        <f t="shared" si="14"/>
        <v>28</v>
      </c>
      <c r="X78" s="15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I78" s="16"/>
      <c r="AJ78" s="18">
        <f t="shared" si="15"/>
        <v>0</v>
      </c>
      <c r="AK78" s="15">
        <v>0</v>
      </c>
      <c r="AL78" s="2">
        <v>0</v>
      </c>
      <c r="AM78" s="2">
        <v>0</v>
      </c>
      <c r="AN78" s="2">
        <v>25</v>
      </c>
      <c r="AO78" s="2">
        <v>0</v>
      </c>
      <c r="AP78" s="2">
        <v>0</v>
      </c>
      <c r="AV78" s="16"/>
      <c r="AW78" s="18">
        <f t="shared" si="16"/>
        <v>25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0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1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2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3"/>
        <v>0</v>
      </c>
    </row>
    <row r="79" spans="1:101" ht="13.05" customHeight="1" x14ac:dyDescent="0.2">
      <c r="A79" s="46" t="s">
        <v>100</v>
      </c>
      <c r="B79" s="46" t="s">
        <v>105</v>
      </c>
      <c r="C79" s="82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67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24</v>
      </c>
      <c r="O79" s="2">
        <v>0</v>
      </c>
      <c r="P79" s="2">
        <v>0</v>
      </c>
      <c r="V79" s="16"/>
      <c r="W79" s="18">
        <f t="shared" si="14"/>
        <v>24</v>
      </c>
      <c r="X79" s="15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I79" s="16"/>
      <c r="AJ79" s="18">
        <f t="shared" si="15"/>
        <v>0</v>
      </c>
      <c r="AK79" s="15">
        <v>0</v>
      </c>
      <c r="AL79" s="2">
        <v>0</v>
      </c>
      <c r="AM79" s="2">
        <v>0</v>
      </c>
      <c r="AN79" s="2">
        <v>23</v>
      </c>
      <c r="AO79" s="2">
        <v>0</v>
      </c>
      <c r="AP79" s="2">
        <v>0</v>
      </c>
      <c r="AV79" s="16"/>
      <c r="AW79" s="18">
        <f t="shared" si="16"/>
        <v>23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0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1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2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3"/>
        <v>0</v>
      </c>
    </row>
    <row r="80" spans="1:101" ht="13.05" customHeight="1" x14ac:dyDescent="0.2">
      <c r="A80" s="46" t="s">
        <v>100</v>
      </c>
      <c r="B80" s="46" t="s">
        <v>105</v>
      </c>
      <c r="C80" s="82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67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43</v>
      </c>
      <c r="N80" s="2">
        <v>0</v>
      </c>
      <c r="O80" s="2">
        <v>0</v>
      </c>
      <c r="P80" s="2">
        <v>0</v>
      </c>
      <c r="V80" s="16"/>
      <c r="W80" s="18">
        <f t="shared" si="14"/>
        <v>43</v>
      </c>
      <c r="X80" s="15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I80" s="16"/>
      <c r="AJ80" s="18">
        <f t="shared" si="15"/>
        <v>0</v>
      </c>
      <c r="AK80" s="15">
        <v>0</v>
      </c>
      <c r="AL80" s="2">
        <v>0</v>
      </c>
      <c r="AM80" s="2">
        <v>40</v>
      </c>
      <c r="AN80" s="2">
        <v>0</v>
      </c>
      <c r="AO80" s="2">
        <v>0</v>
      </c>
      <c r="AP80" s="2">
        <v>0</v>
      </c>
      <c r="AV80" s="16"/>
      <c r="AW80" s="18">
        <f t="shared" si="16"/>
        <v>40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0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1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2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3"/>
        <v>0</v>
      </c>
    </row>
    <row r="81" spans="1:101" ht="13.05" customHeight="1" x14ac:dyDescent="0.2">
      <c r="A81" s="46" t="s">
        <v>100</v>
      </c>
      <c r="B81" s="46" t="s">
        <v>108</v>
      </c>
      <c r="C81" s="82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67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17</v>
      </c>
      <c r="O81" s="2">
        <v>33</v>
      </c>
      <c r="P81" s="2">
        <v>0</v>
      </c>
      <c r="V81" s="16"/>
      <c r="W81" s="18">
        <f t="shared" si="14"/>
        <v>50</v>
      </c>
      <c r="X81" s="15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I81" s="16"/>
      <c r="AJ81" s="18">
        <f t="shared" si="15"/>
        <v>0</v>
      </c>
      <c r="AK81" s="15">
        <v>0</v>
      </c>
      <c r="AL81" s="2">
        <v>0</v>
      </c>
      <c r="AM81" s="2">
        <v>0</v>
      </c>
      <c r="AN81" s="2">
        <v>16</v>
      </c>
      <c r="AO81" s="2">
        <v>33</v>
      </c>
      <c r="AP81" s="2">
        <v>0</v>
      </c>
      <c r="AV81" s="16"/>
      <c r="AW81" s="18">
        <f t="shared" si="16"/>
        <v>49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0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1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2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3"/>
        <v>0</v>
      </c>
    </row>
    <row r="82" spans="1:101" ht="13.05" customHeight="1" x14ac:dyDescent="0.2">
      <c r="A82" s="46" t="s">
        <v>100</v>
      </c>
      <c r="B82" s="46" t="s">
        <v>108</v>
      </c>
      <c r="C82" s="82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67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7</v>
      </c>
      <c r="O82" s="2">
        <v>11</v>
      </c>
      <c r="P82" s="2">
        <v>0</v>
      </c>
      <c r="V82" s="16"/>
      <c r="W82" s="18">
        <f t="shared" si="14"/>
        <v>18</v>
      </c>
      <c r="X82" s="15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I82" s="16"/>
      <c r="AJ82" s="18">
        <f t="shared" si="15"/>
        <v>0</v>
      </c>
      <c r="AK82" s="15">
        <v>0</v>
      </c>
      <c r="AL82" s="2">
        <v>0</v>
      </c>
      <c r="AM82" s="2">
        <v>0</v>
      </c>
      <c r="AN82" s="2">
        <v>7</v>
      </c>
      <c r="AO82" s="2">
        <v>11</v>
      </c>
      <c r="AP82" s="2">
        <v>0</v>
      </c>
      <c r="AV82" s="16"/>
      <c r="AW82" s="18">
        <f t="shared" si="16"/>
        <v>18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0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1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2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3"/>
        <v>0</v>
      </c>
    </row>
    <row r="83" spans="1:101" ht="13.05" customHeight="1" x14ac:dyDescent="0.2">
      <c r="A83" s="46" t="s">
        <v>100</v>
      </c>
      <c r="B83" s="46" t="s">
        <v>108</v>
      </c>
      <c r="C83" s="82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67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48</v>
      </c>
      <c r="O83" s="2">
        <v>33</v>
      </c>
      <c r="P83" s="2">
        <v>0</v>
      </c>
      <c r="V83" s="16"/>
      <c r="W83" s="18">
        <f t="shared" si="14"/>
        <v>81</v>
      </c>
      <c r="X83" s="15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I83" s="16"/>
      <c r="AJ83" s="18">
        <f t="shared" si="15"/>
        <v>0</v>
      </c>
      <c r="AK83" s="15">
        <v>0</v>
      </c>
      <c r="AL83" s="2">
        <v>0</v>
      </c>
      <c r="AM83" s="2">
        <v>0</v>
      </c>
      <c r="AN83" s="2">
        <v>42</v>
      </c>
      <c r="AO83" s="2">
        <v>33</v>
      </c>
      <c r="AP83" s="2">
        <v>0</v>
      </c>
      <c r="AV83" s="16"/>
      <c r="AW83" s="18">
        <f t="shared" si="16"/>
        <v>75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0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1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2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3"/>
        <v>0</v>
      </c>
    </row>
    <row r="84" spans="1:101" ht="13.05" customHeight="1" x14ac:dyDescent="0.2">
      <c r="A84" s="46" t="s">
        <v>100</v>
      </c>
      <c r="B84" s="46" t="s">
        <v>108</v>
      </c>
      <c r="C84" s="82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67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43</v>
      </c>
      <c r="O84" s="2">
        <v>30</v>
      </c>
      <c r="P84" s="2">
        <v>0</v>
      </c>
      <c r="V84" s="16"/>
      <c r="W84" s="18">
        <f t="shared" si="14"/>
        <v>73</v>
      </c>
      <c r="X84" s="15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I84" s="16"/>
      <c r="AJ84" s="18">
        <f t="shared" si="15"/>
        <v>0</v>
      </c>
      <c r="AK84" s="15">
        <v>0</v>
      </c>
      <c r="AL84" s="2">
        <v>0</v>
      </c>
      <c r="AM84" s="2">
        <v>0</v>
      </c>
      <c r="AN84" s="2">
        <v>38</v>
      </c>
      <c r="AO84" s="2">
        <v>30</v>
      </c>
      <c r="AP84" s="2">
        <v>0</v>
      </c>
      <c r="AV84" s="16"/>
      <c r="AW84" s="18">
        <f t="shared" si="16"/>
        <v>68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0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1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2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3"/>
        <v>0</v>
      </c>
    </row>
    <row r="85" spans="1:101" ht="13.05" customHeight="1" x14ac:dyDescent="0.2">
      <c r="A85" s="46" t="s">
        <v>100</v>
      </c>
      <c r="B85" s="46" t="s">
        <v>113</v>
      </c>
      <c r="C85" s="82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67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V85" s="16"/>
      <c r="W85" s="18">
        <f t="shared" si="14"/>
        <v>0</v>
      </c>
      <c r="X85" s="15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I85" s="16"/>
      <c r="AJ85" s="18">
        <f t="shared" si="15"/>
        <v>0</v>
      </c>
      <c r="AK85" s="15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V85" s="16"/>
      <c r="AW85" s="18">
        <f t="shared" si="16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0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1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2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3"/>
        <v>0</v>
      </c>
    </row>
    <row r="86" spans="1:101" ht="13.05" customHeight="1" x14ac:dyDescent="0.2">
      <c r="A86" s="46" t="s">
        <v>100</v>
      </c>
      <c r="B86" s="46" t="s">
        <v>113</v>
      </c>
      <c r="C86" s="82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67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V86" s="16"/>
      <c r="W86" s="18">
        <f t="shared" si="14"/>
        <v>0</v>
      </c>
      <c r="X86" s="15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I86" s="16"/>
      <c r="AJ86" s="18">
        <f t="shared" si="15"/>
        <v>0</v>
      </c>
      <c r="AK86" s="15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V86" s="16"/>
      <c r="AW86" s="18">
        <f t="shared" si="16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0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1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2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3"/>
        <v>0</v>
      </c>
    </row>
    <row r="87" spans="1:101" ht="13.05" customHeight="1" x14ac:dyDescent="0.2">
      <c r="A87" s="46" t="s">
        <v>100</v>
      </c>
      <c r="B87" s="46" t="s">
        <v>113</v>
      </c>
      <c r="C87" s="82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67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V87" s="16"/>
      <c r="W87" s="18">
        <f t="shared" si="14"/>
        <v>0</v>
      </c>
      <c r="X87" s="15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I87" s="16"/>
      <c r="AJ87" s="18">
        <f t="shared" si="15"/>
        <v>0</v>
      </c>
      <c r="AK87" s="15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V87" s="16"/>
      <c r="AW87" s="18">
        <f t="shared" si="16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0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1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2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3"/>
        <v>0</v>
      </c>
    </row>
    <row r="88" spans="1:101" ht="13.05" customHeight="1" x14ac:dyDescent="0.2">
      <c r="A88" s="46" t="s">
        <v>100</v>
      </c>
      <c r="B88" s="46" t="s">
        <v>113</v>
      </c>
      <c r="C88" s="82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67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O88" s="2">
        <v>19</v>
      </c>
      <c r="P88" s="2">
        <v>0</v>
      </c>
      <c r="V88" s="16"/>
      <c r="W88" s="18">
        <f t="shared" si="14"/>
        <v>19</v>
      </c>
      <c r="X88" s="15">
        <v>0</v>
      </c>
      <c r="Y88" s="2">
        <v>0</v>
      </c>
      <c r="Z88" s="2">
        <v>0</v>
      </c>
      <c r="AA88" s="2">
        <v>0</v>
      </c>
      <c r="AB88" s="2">
        <v>2</v>
      </c>
      <c r="AC88" s="2">
        <v>0</v>
      </c>
      <c r="AI88" s="16"/>
      <c r="AJ88" s="18">
        <f t="shared" si="15"/>
        <v>2</v>
      </c>
      <c r="AK88" s="15">
        <v>0</v>
      </c>
      <c r="AL88" s="2">
        <v>0</v>
      </c>
      <c r="AM88" s="2">
        <v>0</v>
      </c>
      <c r="AN88" s="2">
        <v>0</v>
      </c>
      <c r="AO88" s="2">
        <v>19</v>
      </c>
      <c r="AP88" s="2">
        <v>0</v>
      </c>
      <c r="AV88" s="16"/>
      <c r="AW88" s="18">
        <f t="shared" si="16"/>
        <v>19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0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1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2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3"/>
        <v>0</v>
      </c>
    </row>
    <row r="89" spans="1:101" ht="13.05" customHeight="1" x14ac:dyDescent="0.2">
      <c r="A89" s="46" t="s">
        <v>100</v>
      </c>
      <c r="B89" s="46" t="s">
        <v>113</v>
      </c>
      <c r="C89" s="82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67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29</v>
      </c>
      <c r="N89" s="2">
        <v>0</v>
      </c>
      <c r="O89" s="2">
        <v>44</v>
      </c>
      <c r="P89" s="2">
        <v>0</v>
      </c>
      <c r="V89" s="16"/>
      <c r="W89" s="18">
        <f t="shared" si="14"/>
        <v>73</v>
      </c>
      <c r="X89" s="15">
        <v>0</v>
      </c>
      <c r="Y89" s="2">
        <v>0</v>
      </c>
      <c r="Z89" s="2">
        <v>0</v>
      </c>
      <c r="AA89" s="2">
        <v>0</v>
      </c>
      <c r="AB89" s="2">
        <v>4</v>
      </c>
      <c r="AC89" s="2">
        <v>0</v>
      </c>
      <c r="AI89" s="16"/>
      <c r="AJ89" s="18">
        <f t="shared" si="15"/>
        <v>4</v>
      </c>
      <c r="AK89" s="15">
        <v>0</v>
      </c>
      <c r="AL89" s="2">
        <v>0</v>
      </c>
      <c r="AM89" s="2">
        <v>27</v>
      </c>
      <c r="AN89" s="2">
        <v>0</v>
      </c>
      <c r="AO89" s="2">
        <v>40</v>
      </c>
      <c r="AP89" s="2">
        <v>0</v>
      </c>
      <c r="AV89" s="16"/>
      <c r="AW89" s="18">
        <f t="shared" si="16"/>
        <v>67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0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1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2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3"/>
        <v>0</v>
      </c>
    </row>
    <row r="90" spans="1:101" ht="13.05" customHeight="1" x14ac:dyDescent="0.2">
      <c r="A90" s="46" t="s">
        <v>6</v>
      </c>
      <c r="B90" s="46" t="s">
        <v>18</v>
      </c>
      <c r="C90" s="82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67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3</v>
      </c>
      <c r="N90" s="2">
        <v>21</v>
      </c>
      <c r="O90" s="2">
        <v>0</v>
      </c>
      <c r="P90" s="2">
        <v>0</v>
      </c>
      <c r="V90" s="16"/>
      <c r="W90" s="18">
        <f t="shared" si="14"/>
        <v>24</v>
      </c>
      <c r="X90" s="15">
        <v>0</v>
      </c>
      <c r="Y90" s="2">
        <v>0</v>
      </c>
      <c r="Z90" s="2">
        <v>0</v>
      </c>
      <c r="AA90" s="2">
        <v>2</v>
      </c>
      <c r="AB90" s="2">
        <v>1</v>
      </c>
      <c r="AC90" s="2">
        <v>0</v>
      </c>
      <c r="AI90" s="16"/>
      <c r="AJ90" s="18">
        <f t="shared" si="15"/>
        <v>3</v>
      </c>
      <c r="AK90" s="15">
        <v>0</v>
      </c>
      <c r="AL90" s="2">
        <v>0</v>
      </c>
      <c r="AM90" s="2">
        <v>3</v>
      </c>
      <c r="AN90" s="2">
        <v>20</v>
      </c>
      <c r="AO90" s="2">
        <v>0</v>
      </c>
      <c r="AP90" s="2">
        <v>0</v>
      </c>
      <c r="AV90" s="16"/>
      <c r="AW90" s="18">
        <f t="shared" si="16"/>
        <v>23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0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1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2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3"/>
        <v>0</v>
      </c>
    </row>
    <row r="91" spans="1:101" ht="13.05" customHeight="1" x14ac:dyDescent="0.2">
      <c r="A91" s="46" t="s">
        <v>6</v>
      </c>
      <c r="B91" s="46" t="s">
        <v>18</v>
      </c>
      <c r="C91" s="82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67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26</v>
      </c>
      <c r="N91" s="2">
        <v>9</v>
      </c>
      <c r="O91" s="2">
        <v>0</v>
      </c>
      <c r="P91" s="2">
        <v>0</v>
      </c>
      <c r="V91" s="16"/>
      <c r="W91" s="18">
        <f t="shared" si="14"/>
        <v>35</v>
      </c>
      <c r="X91" s="15">
        <v>0</v>
      </c>
      <c r="Y91" s="2">
        <v>0</v>
      </c>
      <c r="Z91" s="2">
        <v>5</v>
      </c>
      <c r="AA91" s="2">
        <v>3</v>
      </c>
      <c r="AB91" s="2">
        <v>0</v>
      </c>
      <c r="AC91" s="2">
        <v>0</v>
      </c>
      <c r="AI91" s="16"/>
      <c r="AJ91" s="18">
        <f t="shared" si="15"/>
        <v>8</v>
      </c>
      <c r="AK91" s="15">
        <v>0</v>
      </c>
      <c r="AL91" s="2">
        <v>0</v>
      </c>
      <c r="AM91" s="2">
        <v>26</v>
      </c>
      <c r="AN91" s="2">
        <v>9</v>
      </c>
      <c r="AO91" s="2">
        <v>0</v>
      </c>
      <c r="AP91" s="2">
        <v>0</v>
      </c>
      <c r="AV91" s="16"/>
      <c r="AW91" s="18">
        <f t="shared" si="16"/>
        <v>35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0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1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2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3"/>
        <v>0</v>
      </c>
    </row>
    <row r="92" spans="1:101" ht="13.05" customHeight="1" x14ac:dyDescent="0.2">
      <c r="A92" s="46" t="s">
        <v>6</v>
      </c>
      <c r="B92" s="46" t="s">
        <v>18</v>
      </c>
      <c r="C92" s="82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67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58</v>
      </c>
      <c r="N92" s="2">
        <v>22</v>
      </c>
      <c r="O92" s="2">
        <v>5</v>
      </c>
      <c r="P92" s="2">
        <v>0</v>
      </c>
      <c r="V92" s="16"/>
      <c r="W92" s="18">
        <f t="shared" si="14"/>
        <v>85</v>
      </c>
      <c r="X92" s="15">
        <v>0</v>
      </c>
      <c r="Y92" s="2">
        <v>0</v>
      </c>
      <c r="Z92" s="2">
        <v>1</v>
      </c>
      <c r="AA92" s="2">
        <v>2</v>
      </c>
      <c r="AB92" s="2">
        <v>0</v>
      </c>
      <c r="AC92" s="2">
        <v>0</v>
      </c>
      <c r="AI92" s="16"/>
      <c r="AJ92" s="18">
        <f t="shared" si="15"/>
        <v>3</v>
      </c>
      <c r="AK92" s="15">
        <v>0</v>
      </c>
      <c r="AL92" s="2">
        <v>0</v>
      </c>
      <c r="AM92" s="2">
        <v>52</v>
      </c>
      <c r="AN92" s="2">
        <v>22</v>
      </c>
      <c r="AO92" s="2">
        <v>4</v>
      </c>
      <c r="AP92" s="2">
        <v>0</v>
      </c>
      <c r="AV92" s="16"/>
      <c r="AW92" s="18">
        <f t="shared" si="16"/>
        <v>78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0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1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2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3"/>
        <v>0</v>
      </c>
    </row>
    <row r="93" spans="1:101" ht="13.05" customHeight="1" x14ac:dyDescent="0.2">
      <c r="A93" s="46" t="s">
        <v>6</v>
      </c>
      <c r="B93" s="46" t="s">
        <v>18</v>
      </c>
      <c r="C93" s="82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67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44</v>
      </c>
      <c r="O93" s="2">
        <v>26</v>
      </c>
      <c r="P93" s="2">
        <v>19</v>
      </c>
      <c r="V93" s="16"/>
      <c r="W93" s="18">
        <f t="shared" si="14"/>
        <v>89</v>
      </c>
      <c r="X93" s="15">
        <v>0</v>
      </c>
      <c r="Y93" s="2">
        <v>0</v>
      </c>
      <c r="Z93" s="2">
        <v>0</v>
      </c>
      <c r="AA93" s="2">
        <v>4</v>
      </c>
      <c r="AB93" s="2">
        <v>5</v>
      </c>
      <c r="AC93" s="2">
        <v>5</v>
      </c>
      <c r="AI93" s="16"/>
      <c r="AJ93" s="18">
        <f t="shared" si="15"/>
        <v>14</v>
      </c>
      <c r="AK93" s="15">
        <v>0</v>
      </c>
      <c r="AL93" s="2">
        <v>0</v>
      </c>
      <c r="AM93" s="2">
        <v>0</v>
      </c>
      <c r="AN93" s="2">
        <v>44</v>
      </c>
      <c r="AO93" s="2">
        <v>25</v>
      </c>
      <c r="AP93" s="2">
        <v>17</v>
      </c>
      <c r="AV93" s="16"/>
      <c r="AW93" s="18">
        <f t="shared" si="16"/>
        <v>86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0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1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2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3"/>
        <v>0</v>
      </c>
    </row>
    <row r="94" spans="1:101" ht="13.05" customHeight="1" x14ac:dyDescent="0.2">
      <c r="A94" s="46" t="s">
        <v>6</v>
      </c>
      <c r="B94" s="46" t="s">
        <v>18</v>
      </c>
      <c r="C94" s="82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67">
        <v>285</v>
      </c>
      <c r="I94" s="49" t="s">
        <v>123</v>
      </c>
      <c r="J94" s="43">
        <v>0</v>
      </c>
      <c r="K94" s="15">
        <v>16</v>
      </c>
      <c r="L94" s="2">
        <v>13</v>
      </c>
      <c r="M94" s="2">
        <v>93</v>
      </c>
      <c r="N94" s="2">
        <v>172</v>
      </c>
      <c r="O94" s="2">
        <v>16</v>
      </c>
      <c r="P94" s="2">
        <v>0</v>
      </c>
      <c r="V94" s="16"/>
      <c r="W94" s="18">
        <f t="shared" si="14"/>
        <v>310</v>
      </c>
      <c r="X94" s="15">
        <v>0</v>
      </c>
      <c r="Y94" s="2">
        <v>0</v>
      </c>
      <c r="Z94" s="2">
        <v>6</v>
      </c>
      <c r="AA94" s="2">
        <v>16</v>
      </c>
      <c r="AB94" s="2">
        <v>7</v>
      </c>
      <c r="AC94" s="2">
        <v>0</v>
      </c>
      <c r="AI94" s="16"/>
      <c r="AJ94" s="18">
        <f t="shared" si="15"/>
        <v>29</v>
      </c>
      <c r="AK94" s="15">
        <v>14</v>
      </c>
      <c r="AL94" s="2">
        <v>11</v>
      </c>
      <c r="AM94" s="2">
        <v>79</v>
      </c>
      <c r="AN94" s="2">
        <v>168</v>
      </c>
      <c r="AO94" s="2">
        <v>15</v>
      </c>
      <c r="AP94" s="2">
        <v>0</v>
      </c>
      <c r="AV94" s="16"/>
      <c r="AW94" s="18">
        <f t="shared" si="16"/>
        <v>287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0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1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2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3"/>
        <v>0</v>
      </c>
    </row>
    <row r="95" spans="1:101" ht="13.05" customHeight="1" x14ac:dyDescent="0.2">
      <c r="A95" s="46" t="s">
        <v>6</v>
      </c>
      <c r="B95" s="46" t="s">
        <v>18</v>
      </c>
      <c r="C95" s="82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67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67</v>
      </c>
      <c r="O95" s="2">
        <v>0</v>
      </c>
      <c r="P95" s="2">
        <v>0</v>
      </c>
      <c r="V95" s="16"/>
      <c r="W95" s="18">
        <f t="shared" si="14"/>
        <v>67</v>
      </c>
      <c r="X95" s="15">
        <v>0</v>
      </c>
      <c r="Y95" s="2">
        <v>0</v>
      </c>
      <c r="Z95" s="2">
        <v>0</v>
      </c>
      <c r="AA95" s="2">
        <v>7</v>
      </c>
      <c r="AB95" s="2">
        <v>0</v>
      </c>
      <c r="AC95" s="2">
        <v>0</v>
      </c>
      <c r="AI95" s="16"/>
      <c r="AJ95" s="18">
        <f t="shared" si="15"/>
        <v>7</v>
      </c>
      <c r="AK95" s="15">
        <v>0</v>
      </c>
      <c r="AL95" s="2">
        <v>0</v>
      </c>
      <c r="AM95" s="2">
        <v>0</v>
      </c>
      <c r="AN95" s="2">
        <v>67</v>
      </c>
      <c r="AO95" s="2">
        <v>0</v>
      </c>
      <c r="AP95" s="2">
        <v>0</v>
      </c>
      <c r="AV95" s="16"/>
      <c r="AW95" s="18">
        <f t="shared" si="16"/>
        <v>67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0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1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2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3"/>
        <v>0</v>
      </c>
    </row>
    <row r="96" spans="1:101" ht="13.05" customHeight="1" x14ac:dyDescent="0.2">
      <c r="A96" s="46" t="s">
        <v>6</v>
      </c>
      <c r="B96" s="46" t="s">
        <v>18</v>
      </c>
      <c r="C96" s="82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67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V96" s="16"/>
      <c r="W96" s="18">
        <f t="shared" si="14"/>
        <v>0</v>
      </c>
      <c r="X96" s="15">
        <v>0</v>
      </c>
      <c r="Y96" s="2">
        <v>0</v>
      </c>
      <c r="Z96" s="2">
        <v>1</v>
      </c>
      <c r="AA96" s="2">
        <v>0</v>
      </c>
      <c r="AB96" s="2">
        <v>0</v>
      </c>
      <c r="AC96" s="2">
        <v>0</v>
      </c>
      <c r="AI96" s="16"/>
      <c r="AJ96" s="18">
        <f t="shared" si="15"/>
        <v>1</v>
      </c>
      <c r="AK96" s="15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V96" s="16"/>
      <c r="AW96" s="18">
        <f t="shared" si="16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0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1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2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3"/>
        <v>0</v>
      </c>
    </row>
    <row r="97" spans="1:101" ht="13.05" customHeight="1" x14ac:dyDescent="0.2">
      <c r="A97" s="46" t="s">
        <v>6</v>
      </c>
      <c r="B97" s="46" t="s">
        <v>18</v>
      </c>
      <c r="C97" s="82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67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24</v>
      </c>
      <c r="N97" s="2">
        <v>16</v>
      </c>
      <c r="O97" s="2">
        <v>5</v>
      </c>
      <c r="P97" s="2">
        <v>0</v>
      </c>
      <c r="V97" s="16"/>
      <c r="W97" s="18">
        <f t="shared" si="14"/>
        <v>45</v>
      </c>
      <c r="X97" s="15">
        <v>0</v>
      </c>
      <c r="Y97" s="2">
        <v>0</v>
      </c>
      <c r="Z97" s="2">
        <v>0</v>
      </c>
      <c r="AA97" s="2">
        <v>5</v>
      </c>
      <c r="AB97" s="2">
        <v>0</v>
      </c>
      <c r="AC97" s="2">
        <v>0</v>
      </c>
      <c r="AI97" s="16"/>
      <c r="AJ97" s="18">
        <f t="shared" si="15"/>
        <v>5</v>
      </c>
      <c r="AK97" s="15">
        <v>0</v>
      </c>
      <c r="AL97" s="2">
        <v>0</v>
      </c>
      <c r="AM97" s="2">
        <v>23</v>
      </c>
      <c r="AN97" s="2">
        <v>16</v>
      </c>
      <c r="AO97" s="2">
        <v>5</v>
      </c>
      <c r="AP97" s="2">
        <v>0</v>
      </c>
      <c r="AV97" s="16"/>
      <c r="AW97" s="18">
        <f t="shared" si="16"/>
        <v>44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0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1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2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3"/>
        <v>0</v>
      </c>
    </row>
    <row r="98" spans="1:101" ht="13.05" customHeight="1" x14ac:dyDescent="0.2">
      <c r="A98" s="46" t="s">
        <v>6</v>
      </c>
      <c r="B98" s="46" t="s">
        <v>18</v>
      </c>
      <c r="C98" s="82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67">
        <v>30036</v>
      </c>
      <c r="I98" s="49" t="s">
        <v>127</v>
      </c>
      <c r="J98" s="43">
        <v>0</v>
      </c>
      <c r="K98" s="15">
        <v>0</v>
      </c>
      <c r="L98" s="2">
        <v>3</v>
      </c>
      <c r="M98" s="2">
        <v>14</v>
      </c>
      <c r="N98" s="2">
        <v>7</v>
      </c>
      <c r="O98" s="2">
        <v>2</v>
      </c>
      <c r="P98" s="2">
        <v>0</v>
      </c>
      <c r="V98" s="16"/>
      <c r="W98" s="18">
        <f t="shared" si="14"/>
        <v>26</v>
      </c>
      <c r="X98" s="15">
        <v>0</v>
      </c>
      <c r="Y98" s="2">
        <v>2</v>
      </c>
      <c r="Z98" s="2">
        <v>1</v>
      </c>
      <c r="AA98" s="2">
        <v>1</v>
      </c>
      <c r="AB98" s="2">
        <v>0</v>
      </c>
      <c r="AC98" s="2">
        <v>0</v>
      </c>
      <c r="AI98" s="16"/>
      <c r="AJ98" s="18">
        <f t="shared" si="15"/>
        <v>4</v>
      </c>
      <c r="AK98" s="15">
        <v>0</v>
      </c>
      <c r="AL98" s="2">
        <v>2</v>
      </c>
      <c r="AM98" s="2">
        <v>13</v>
      </c>
      <c r="AN98" s="2">
        <v>8</v>
      </c>
      <c r="AO98" s="2">
        <v>2</v>
      </c>
      <c r="AP98" s="2">
        <v>0</v>
      </c>
      <c r="AV98" s="16"/>
      <c r="AW98" s="18">
        <f t="shared" si="16"/>
        <v>25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0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1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2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3"/>
        <v>0</v>
      </c>
    </row>
    <row r="99" spans="1:101" ht="13.05" customHeight="1" x14ac:dyDescent="0.2">
      <c r="A99" s="46" t="s">
        <v>6</v>
      </c>
      <c r="B99" s="46" t="s">
        <v>128</v>
      </c>
      <c r="C99" s="82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67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179</v>
      </c>
      <c r="N99" s="2">
        <v>13</v>
      </c>
      <c r="O99" s="2">
        <v>2</v>
      </c>
      <c r="P99" s="2">
        <v>0</v>
      </c>
      <c r="V99" s="16"/>
      <c r="W99" s="18">
        <f t="shared" si="14"/>
        <v>194</v>
      </c>
      <c r="X99" s="15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I99" s="16"/>
      <c r="AJ99" s="18">
        <f t="shared" si="15"/>
        <v>0</v>
      </c>
      <c r="AK99" s="15">
        <v>0</v>
      </c>
      <c r="AL99" s="2">
        <v>0</v>
      </c>
      <c r="AM99" s="2">
        <v>176</v>
      </c>
      <c r="AN99" s="2">
        <v>13</v>
      </c>
      <c r="AO99" s="2">
        <v>1</v>
      </c>
      <c r="AP99" s="2">
        <v>0</v>
      </c>
      <c r="AV99" s="16"/>
      <c r="AW99" s="18">
        <f t="shared" si="16"/>
        <v>190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0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1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2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3"/>
        <v>0</v>
      </c>
    </row>
    <row r="100" spans="1:101" ht="13.05" customHeight="1" x14ac:dyDescent="0.2">
      <c r="A100" s="46" t="s">
        <v>6</v>
      </c>
      <c r="B100" s="46" t="s">
        <v>128</v>
      </c>
      <c r="C100" s="82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67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12</v>
      </c>
      <c r="N100" s="2">
        <v>0</v>
      </c>
      <c r="O100" s="2">
        <v>2</v>
      </c>
      <c r="P100" s="2">
        <v>0</v>
      </c>
      <c r="V100" s="16"/>
      <c r="W100" s="18">
        <f t="shared" si="14"/>
        <v>14</v>
      </c>
      <c r="X100" s="15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I100" s="16"/>
      <c r="AJ100" s="18">
        <f t="shared" si="15"/>
        <v>0</v>
      </c>
      <c r="AK100" s="15">
        <v>0</v>
      </c>
      <c r="AL100" s="2">
        <v>0</v>
      </c>
      <c r="AM100" s="2">
        <v>12</v>
      </c>
      <c r="AN100" s="2">
        <v>0</v>
      </c>
      <c r="AO100" s="2">
        <v>2</v>
      </c>
      <c r="AP100" s="2">
        <v>0</v>
      </c>
      <c r="AV100" s="16"/>
      <c r="AW100" s="18">
        <f t="shared" si="16"/>
        <v>14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0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1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2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3"/>
        <v>0</v>
      </c>
    </row>
    <row r="101" spans="1:101" ht="13.05" customHeight="1" x14ac:dyDescent="0.2">
      <c r="A101" s="46" t="s">
        <v>6</v>
      </c>
      <c r="B101" s="46" t="s">
        <v>128</v>
      </c>
      <c r="C101" s="82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67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17</v>
      </c>
      <c r="N101" s="2">
        <v>0</v>
      </c>
      <c r="O101" s="2">
        <v>0</v>
      </c>
      <c r="P101" s="2">
        <v>0</v>
      </c>
      <c r="V101" s="16"/>
      <c r="W101" s="18">
        <f t="shared" si="14"/>
        <v>17</v>
      </c>
      <c r="X101" s="15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I101" s="16"/>
      <c r="AJ101" s="18">
        <f t="shared" si="15"/>
        <v>0</v>
      </c>
      <c r="AK101" s="15">
        <v>0</v>
      </c>
      <c r="AL101" s="2">
        <v>0</v>
      </c>
      <c r="AM101" s="2">
        <v>15</v>
      </c>
      <c r="AN101" s="2">
        <v>0</v>
      </c>
      <c r="AO101" s="2">
        <v>0</v>
      </c>
      <c r="AP101" s="2">
        <v>0</v>
      </c>
      <c r="AV101" s="16"/>
      <c r="AW101" s="18">
        <f t="shared" si="16"/>
        <v>15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0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1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2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3"/>
        <v>0</v>
      </c>
    </row>
    <row r="102" spans="1:101" ht="13.05" customHeight="1" x14ac:dyDescent="0.2">
      <c r="A102" s="46" t="s">
        <v>6</v>
      </c>
      <c r="B102" s="46" t="s">
        <v>128</v>
      </c>
      <c r="C102" s="82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67">
        <v>71</v>
      </c>
      <c r="I102" s="49" t="s">
        <v>131</v>
      </c>
      <c r="J102" s="43">
        <v>0</v>
      </c>
      <c r="K102" s="15">
        <v>60</v>
      </c>
      <c r="L102" s="2">
        <v>51</v>
      </c>
      <c r="M102" s="2">
        <v>41</v>
      </c>
      <c r="N102" s="2">
        <v>94</v>
      </c>
      <c r="O102" s="2">
        <v>118</v>
      </c>
      <c r="P102" s="2">
        <v>0</v>
      </c>
      <c r="V102" s="16"/>
      <c r="W102" s="18">
        <f t="shared" si="14"/>
        <v>364</v>
      </c>
      <c r="X102" s="15">
        <v>0</v>
      </c>
      <c r="Y102" s="2">
        <v>0</v>
      </c>
      <c r="Z102" s="2">
        <v>22</v>
      </c>
      <c r="AA102" s="2">
        <v>15</v>
      </c>
      <c r="AB102" s="2">
        <v>2</v>
      </c>
      <c r="AC102" s="2">
        <v>1</v>
      </c>
      <c r="AI102" s="16"/>
      <c r="AJ102" s="18">
        <f t="shared" si="15"/>
        <v>40</v>
      </c>
      <c r="AK102" s="15">
        <v>60</v>
      </c>
      <c r="AL102" s="2">
        <v>51</v>
      </c>
      <c r="AM102" s="2">
        <v>40</v>
      </c>
      <c r="AN102" s="2">
        <v>93</v>
      </c>
      <c r="AO102" s="2">
        <v>112</v>
      </c>
      <c r="AP102" s="2">
        <v>0</v>
      </c>
      <c r="AV102" s="16"/>
      <c r="AW102" s="18">
        <f t="shared" si="16"/>
        <v>356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0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1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2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3"/>
        <v>0</v>
      </c>
    </row>
    <row r="103" spans="1:101" ht="13.05" customHeight="1" x14ac:dyDescent="0.2">
      <c r="A103" s="46" t="s">
        <v>6</v>
      </c>
      <c r="B103" s="46" t="s">
        <v>128</v>
      </c>
      <c r="C103" s="82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67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48</v>
      </c>
      <c r="N103" s="2">
        <v>50</v>
      </c>
      <c r="O103" s="2">
        <v>54</v>
      </c>
      <c r="P103" s="2">
        <v>0</v>
      </c>
      <c r="V103" s="16"/>
      <c r="W103" s="18">
        <f t="shared" si="14"/>
        <v>152</v>
      </c>
      <c r="X103" s="15">
        <v>0</v>
      </c>
      <c r="Y103" s="2">
        <v>0</v>
      </c>
      <c r="Z103" s="2">
        <v>6</v>
      </c>
      <c r="AA103" s="2">
        <v>13</v>
      </c>
      <c r="AB103" s="2">
        <v>1</v>
      </c>
      <c r="AC103" s="2">
        <v>0</v>
      </c>
      <c r="AI103" s="16"/>
      <c r="AJ103" s="18">
        <f t="shared" si="15"/>
        <v>20</v>
      </c>
      <c r="AK103" s="15">
        <v>0</v>
      </c>
      <c r="AL103" s="2">
        <v>0</v>
      </c>
      <c r="AM103" s="2">
        <v>34</v>
      </c>
      <c r="AN103" s="2">
        <v>40</v>
      </c>
      <c r="AO103" s="2">
        <v>52</v>
      </c>
      <c r="AP103" s="2">
        <v>0</v>
      </c>
      <c r="AV103" s="16"/>
      <c r="AW103" s="18">
        <f t="shared" si="16"/>
        <v>126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0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1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2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3"/>
        <v>0</v>
      </c>
    </row>
    <row r="104" spans="1:101" ht="13.05" customHeight="1" x14ac:dyDescent="0.2">
      <c r="A104" s="46" t="s">
        <v>6</v>
      </c>
      <c r="B104" s="46" t="s">
        <v>133</v>
      </c>
      <c r="C104" s="82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67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V104" s="16"/>
      <c r="W104" s="18">
        <f t="shared" si="14"/>
        <v>0</v>
      </c>
      <c r="X104" s="15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I104" s="16"/>
      <c r="AJ104" s="18">
        <f t="shared" si="15"/>
        <v>0</v>
      </c>
      <c r="AK104" s="15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V104" s="16"/>
      <c r="AW104" s="18">
        <f t="shared" si="16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0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1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2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3"/>
        <v>0</v>
      </c>
    </row>
    <row r="105" spans="1:101" ht="13.05" customHeight="1" x14ac:dyDescent="0.2">
      <c r="A105" s="46" t="s">
        <v>6</v>
      </c>
      <c r="B105" s="46" t="s">
        <v>133</v>
      </c>
      <c r="C105" s="82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67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V105" s="16"/>
      <c r="W105" s="18">
        <f t="shared" si="14"/>
        <v>0</v>
      </c>
      <c r="X105" s="15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I105" s="16"/>
      <c r="AJ105" s="18">
        <f t="shared" si="15"/>
        <v>0</v>
      </c>
      <c r="AK105" s="15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V105" s="16"/>
      <c r="AW105" s="18">
        <f t="shared" si="16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0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1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2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3"/>
        <v>0</v>
      </c>
    </row>
    <row r="106" spans="1:101" ht="13.05" customHeight="1" x14ac:dyDescent="0.2">
      <c r="A106" s="46" t="s">
        <v>6</v>
      </c>
      <c r="B106" s="46" t="s">
        <v>133</v>
      </c>
      <c r="C106" s="82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67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V106" s="16"/>
      <c r="W106" s="18">
        <f t="shared" si="14"/>
        <v>0</v>
      </c>
      <c r="X106" s="15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I106" s="16"/>
      <c r="AJ106" s="18">
        <f t="shared" si="15"/>
        <v>0</v>
      </c>
      <c r="AK106" s="15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V106" s="16"/>
      <c r="AW106" s="18">
        <f t="shared" si="16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0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1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2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3"/>
        <v>0</v>
      </c>
    </row>
    <row r="107" spans="1:101" ht="13.05" customHeight="1" x14ac:dyDescent="0.2">
      <c r="A107" s="46" t="s">
        <v>6</v>
      </c>
      <c r="B107" s="46" t="s">
        <v>133</v>
      </c>
      <c r="C107" s="82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67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V107" s="16"/>
      <c r="W107" s="18">
        <f t="shared" si="14"/>
        <v>0</v>
      </c>
      <c r="X107" s="15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I107" s="16"/>
      <c r="AJ107" s="18">
        <f t="shared" si="15"/>
        <v>0</v>
      </c>
      <c r="AK107" s="15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V107" s="16"/>
      <c r="AW107" s="18">
        <f t="shared" si="16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0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1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2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3"/>
        <v>0</v>
      </c>
    </row>
    <row r="108" spans="1:101" ht="13.05" customHeight="1" x14ac:dyDescent="0.2">
      <c r="A108" s="46" t="s">
        <v>6</v>
      </c>
      <c r="B108" s="46" t="s">
        <v>133</v>
      </c>
      <c r="C108" s="82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67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V108" s="16"/>
      <c r="W108" s="18">
        <f t="shared" si="14"/>
        <v>0</v>
      </c>
      <c r="X108" s="15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I108" s="16"/>
      <c r="AJ108" s="18">
        <f t="shared" si="15"/>
        <v>0</v>
      </c>
      <c r="AK108" s="15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V108" s="16"/>
      <c r="AW108" s="18">
        <f t="shared" si="16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0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1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2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3"/>
        <v>0</v>
      </c>
    </row>
    <row r="109" spans="1:101" ht="13.05" customHeight="1" x14ac:dyDescent="0.2">
      <c r="A109" s="46" t="s">
        <v>6</v>
      </c>
      <c r="B109" s="46" t="s">
        <v>133</v>
      </c>
      <c r="C109" s="82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67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V109" s="16"/>
      <c r="W109" s="18">
        <f t="shared" si="14"/>
        <v>0</v>
      </c>
      <c r="X109" s="15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I109" s="16"/>
      <c r="AJ109" s="18">
        <f t="shared" si="15"/>
        <v>0</v>
      </c>
      <c r="AK109" s="15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V109" s="16"/>
      <c r="AW109" s="18">
        <f t="shared" si="16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0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1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2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3"/>
        <v>0</v>
      </c>
    </row>
    <row r="110" spans="1:101" ht="13.05" customHeight="1" x14ac:dyDescent="0.2">
      <c r="A110" s="46" t="s">
        <v>6</v>
      </c>
      <c r="B110" s="46" t="s">
        <v>133</v>
      </c>
      <c r="C110" s="82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67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V110" s="16"/>
      <c r="W110" s="18">
        <f t="shared" si="14"/>
        <v>0</v>
      </c>
      <c r="X110" s="15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I110" s="16"/>
      <c r="AJ110" s="18">
        <f t="shared" si="15"/>
        <v>0</v>
      </c>
      <c r="AK110" s="15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V110" s="16"/>
      <c r="AW110" s="18">
        <f t="shared" si="16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0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1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2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3"/>
        <v>0</v>
      </c>
    </row>
    <row r="111" spans="1:101" ht="13.05" customHeight="1" x14ac:dyDescent="0.2">
      <c r="A111" s="46" t="s">
        <v>6</v>
      </c>
      <c r="B111" s="46" t="s">
        <v>133</v>
      </c>
      <c r="C111" s="82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67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V111" s="16"/>
      <c r="W111" s="18">
        <f t="shared" si="14"/>
        <v>0</v>
      </c>
      <c r="X111" s="15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I111" s="16"/>
      <c r="AJ111" s="18">
        <f t="shared" si="15"/>
        <v>0</v>
      </c>
      <c r="AK111" s="15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V111" s="16"/>
      <c r="AW111" s="18">
        <f t="shared" si="16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0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1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2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3"/>
        <v>0</v>
      </c>
    </row>
    <row r="112" spans="1:101" ht="13.05" customHeight="1" x14ac:dyDescent="0.2">
      <c r="A112" s="46" t="s">
        <v>6</v>
      </c>
      <c r="B112" s="46" t="s">
        <v>142</v>
      </c>
      <c r="C112" s="82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67">
        <v>54</v>
      </c>
      <c r="I112" s="49" t="s">
        <v>142</v>
      </c>
      <c r="J112" s="43">
        <v>0</v>
      </c>
      <c r="K112" s="15">
        <v>0</v>
      </c>
      <c r="L112" s="2">
        <v>4</v>
      </c>
      <c r="M112" s="2">
        <v>0</v>
      </c>
      <c r="N112" s="2">
        <v>0</v>
      </c>
      <c r="O112" s="2">
        <v>0</v>
      </c>
      <c r="P112" s="2">
        <v>0</v>
      </c>
      <c r="V112" s="16"/>
      <c r="W112" s="18">
        <f t="shared" si="14"/>
        <v>4</v>
      </c>
      <c r="X112" s="15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I112" s="16"/>
      <c r="AJ112" s="18">
        <f t="shared" si="15"/>
        <v>0</v>
      </c>
      <c r="AK112" s="15">
        <v>0</v>
      </c>
      <c r="AL112" s="2">
        <v>4</v>
      </c>
      <c r="AM112" s="2">
        <v>0</v>
      </c>
      <c r="AN112" s="2">
        <v>0</v>
      </c>
      <c r="AO112" s="2">
        <v>0</v>
      </c>
      <c r="AP112" s="2">
        <v>0</v>
      </c>
      <c r="AV112" s="16"/>
      <c r="AW112" s="18">
        <f t="shared" si="16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0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1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2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3"/>
        <v>0</v>
      </c>
    </row>
    <row r="113" spans="1:101" ht="13.05" customHeight="1" x14ac:dyDescent="0.2">
      <c r="A113" s="46" t="s">
        <v>6</v>
      </c>
      <c r="B113" s="46" t="s">
        <v>142</v>
      </c>
      <c r="C113" s="82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67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V113" s="16"/>
      <c r="W113" s="18">
        <f t="shared" si="14"/>
        <v>0</v>
      </c>
      <c r="X113" s="15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I113" s="16"/>
      <c r="AJ113" s="18">
        <f t="shared" si="15"/>
        <v>0</v>
      </c>
      <c r="AK113" s="15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V113" s="16"/>
      <c r="AW113" s="18">
        <f t="shared" si="16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0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1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2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3"/>
        <v>0</v>
      </c>
    </row>
    <row r="114" spans="1:101" ht="13.05" customHeight="1" x14ac:dyDescent="0.2">
      <c r="A114" s="46" t="s">
        <v>6</v>
      </c>
      <c r="B114" s="46" t="s">
        <v>142</v>
      </c>
      <c r="C114" s="82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67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V114" s="16"/>
      <c r="W114" s="18">
        <f t="shared" si="14"/>
        <v>0</v>
      </c>
      <c r="X114" s="15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I114" s="16"/>
      <c r="AJ114" s="18">
        <f t="shared" si="15"/>
        <v>0</v>
      </c>
      <c r="AK114" s="15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V114" s="16"/>
      <c r="AW114" s="18">
        <f t="shared" si="16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0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1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2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3"/>
        <v>0</v>
      </c>
    </row>
    <row r="115" spans="1:101" ht="13.05" customHeight="1" x14ac:dyDescent="0.2">
      <c r="A115" s="46" t="s">
        <v>6</v>
      </c>
      <c r="B115" s="46" t="s">
        <v>142</v>
      </c>
      <c r="C115" s="82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67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V115" s="16"/>
      <c r="W115" s="18">
        <f t="shared" si="14"/>
        <v>0</v>
      </c>
      <c r="X115" s="15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I115" s="16"/>
      <c r="AJ115" s="18">
        <f t="shared" si="15"/>
        <v>0</v>
      </c>
      <c r="AK115" s="15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V115" s="16"/>
      <c r="AW115" s="18">
        <f t="shared" si="16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0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1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2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3"/>
        <v>0</v>
      </c>
    </row>
    <row r="116" spans="1:101" ht="13.05" customHeight="1" x14ac:dyDescent="0.2">
      <c r="A116" s="46" t="s">
        <v>6</v>
      </c>
      <c r="B116" s="46" t="s">
        <v>142</v>
      </c>
      <c r="C116" s="82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67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V116" s="16"/>
      <c r="W116" s="18">
        <f t="shared" si="14"/>
        <v>0</v>
      </c>
      <c r="X116" s="15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I116" s="16"/>
      <c r="AJ116" s="18">
        <f t="shared" si="15"/>
        <v>0</v>
      </c>
      <c r="AK116" s="15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V116" s="16"/>
      <c r="AW116" s="18">
        <f t="shared" si="16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0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1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2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3"/>
        <v>0</v>
      </c>
    </row>
    <row r="117" spans="1:101" ht="13.05" customHeight="1" x14ac:dyDescent="0.2">
      <c r="A117" s="46" t="s">
        <v>6</v>
      </c>
      <c r="B117" s="46" t="s">
        <v>142</v>
      </c>
      <c r="C117" s="82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67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V117" s="16"/>
      <c r="W117" s="18">
        <f t="shared" si="14"/>
        <v>0</v>
      </c>
      <c r="X117" s="15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I117" s="16"/>
      <c r="AJ117" s="18">
        <f t="shared" si="15"/>
        <v>0</v>
      </c>
      <c r="AK117" s="15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V117" s="16"/>
      <c r="AW117" s="18">
        <f t="shared" si="16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0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1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2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3"/>
        <v>0</v>
      </c>
    </row>
    <row r="118" spans="1:101" ht="13.05" customHeight="1" x14ac:dyDescent="0.2">
      <c r="A118" s="46" t="s">
        <v>6</v>
      </c>
      <c r="B118" s="46" t="s">
        <v>142</v>
      </c>
      <c r="C118" s="82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67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V118" s="16"/>
      <c r="W118" s="18">
        <f t="shared" si="14"/>
        <v>0</v>
      </c>
      <c r="X118" s="15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I118" s="16"/>
      <c r="AJ118" s="18">
        <f t="shared" si="15"/>
        <v>0</v>
      </c>
      <c r="AK118" s="15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V118" s="16"/>
      <c r="AW118" s="18">
        <f t="shared" si="16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0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1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2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3"/>
        <v>0</v>
      </c>
    </row>
    <row r="119" spans="1:101" ht="13.05" customHeight="1" x14ac:dyDescent="0.2">
      <c r="A119" s="46" t="s">
        <v>6</v>
      </c>
      <c r="B119" s="46" t="s">
        <v>149</v>
      </c>
      <c r="C119" s="82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67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115</v>
      </c>
      <c r="O119" s="2">
        <v>155</v>
      </c>
      <c r="P119" s="2">
        <v>0</v>
      </c>
      <c r="V119" s="16"/>
      <c r="W119" s="18">
        <f t="shared" si="14"/>
        <v>270</v>
      </c>
      <c r="X119" s="15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I119" s="16"/>
      <c r="AJ119" s="18">
        <f t="shared" si="15"/>
        <v>0</v>
      </c>
      <c r="AK119" s="15">
        <v>0</v>
      </c>
      <c r="AL119" s="2">
        <v>0</v>
      </c>
      <c r="AM119" s="2">
        <v>0</v>
      </c>
      <c r="AN119" s="2">
        <v>112</v>
      </c>
      <c r="AO119" s="2">
        <v>136</v>
      </c>
      <c r="AP119" s="2">
        <v>0</v>
      </c>
      <c r="AV119" s="16"/>
      <c r="AW119" s="18">
        <f t="shared" si="16"/>
        <v>248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0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1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2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3"/>
        <v>0</v>
      </c>
    </row>
    <row r="120" spans="1:101" ht="13.05" customHeight="1" x14ac:dyDescent="0.2">
      <c r="A120" s="46" t="s">
        <v>6</v>
      </c>
      <c r="B120" s="46" t="s">
        <v>149</v>
      </c>
      <c r="C120" s="82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67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V120" s="16"/>
      <c r="W120" s="18">
        <f t="shared" si="14"/>
        <v>0</v>
      </c>
      <c r="X120" s="15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I120" s="16"/>
      <c r="AJ120" s="18">
        <f t="shared" si="15"/>
        <v>0</v>
      </c>
      <c r="AK120" s="15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V120" s="16"/>
      <c r="AW120" s="18">
        <f t="shared" si="16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0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1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2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3"/>
        <v>0</v>
      </c>
    </row>
    <row r="121" spans="1:101" ht="13.05" customHeight="1" x14ac:dyDescent="0.2">
      <c r="A121" s="46" t="s">
        <v>6</v>
      </c>
      <c r="B121" s="46" t="s">
        <v>149</v>
      </c>
      <c r="C121" s="82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67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V121" s="16"/>
      <c r="W121" s="18">
        <f t="shared" si="14"/>
        <v>0</v>
      </c>
      <c r="X121" s="15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I121" s="16"/>
      <c r="AJ121" s="18">
        <f t="shared" si="15"/>
        <v>0</v>
      </c>
      <c r="AK121" s="15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V121" s="16"/>
      <c r="AW121" s="18">
        <f t="shared" si="16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0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1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2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3"/>
        <v>0</v>
      </c>
    </row>
    <row r="122" spans="1:101" ht="13.05" customHeight="1" x14ac:dyDescent="0.2">
      <c r="A122" s="46" t="s">
        <v>6</v>
      </c>
      <c r="B122" s="46" t="s">
        <v>149</v>
      </c>
      <c r="C122" s="82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67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V122" s="16"/>
      <c r="W122" s="18">
        <f t="shared" si="14"/>
        <v>0</v>
      </c>
      <c r="X122" s="15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I122" s="16"/>
      <c r="AJ122" s="18">
        <f t="shared" si="15"/>
        <v>0</v>
      </c>
      <c r="AK122" s="15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V122" s="16"/>
      <c r="AW122" s="18">
        <f t="shared" si="16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0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1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2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3"/>
        <v>0</v>
      </c>
    </row>
    <row r="123" spans="1:101" ht="13.05" customHeight="1" x14ac:dyDescent="0.2">
      <c r="A123" s="46" t="s">
        <v>6</v>
      </c>
      <c r="B123" s="46" t="s">
        <v>154</v>
      </c>
      <c r="C123" s="82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67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V123" s="16"/>
      <c r="W123" s="18">
        <f t="shared" si="14"/>
        <v>0</v>
      </c>
      <c r="X123" s="15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I123" s="16"/>
      <c r="AJ123" s="18">
        <f t="shared" si="15"/>
        <v>0</v>
      </c>
      <c r="AK123" s="15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V123" s="16"/>
      <c r="AW123" s="18">
        <f t="shared" si="16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0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1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2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3"/>
        <v>0</v>
      </c>
    </row>
    <row r="124" spans="1:101" ht="13.05" customHeight="1" x14ac:dyDescent="0.2">
      <c r="A124" s="46" t="s">
        <v>6</v>
      </c>
      <c r="B124" s="46" t="s">
        <v>154</v>
      </c>
      <c r="C124" s="82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67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V124" s="16"/>
      <c r="W124" s="18">
        <f t="shared" si="14"/>
        <v>0</v>
      </c>
      <c r="X124" s="15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I124" s="16"/>
      <c r="AJ124" s="18">
        <f t="shared" si="15"/>
        <v>0</v>
      </c>
      <c r="AK124" s="15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V124" s="16"/>
      <c r="AW124" s="18">
        <f t="shared" si="16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0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1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2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3"/>
        <v>0</v>
      </c>
    </row>
    <row r="125" spans="1:101" ht="13.05" customHeight="1" x14ac:dyDescent="0.2">
      <c r="A125" s="46" t="s">
        <v>6</v>
      </c>
      <c r="B125" s="46" t="s">
        <v>154</v>
      </c>
      <c r="C125" s="82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67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V125" s="16"/>
      <c r="W125" s="18">
        <f t="shared" si="14"/>
        <v>0</v>
      </c>
      <c r="X125" s="15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I125" s="16"/>
      <c r="AJ125" s="18">
        <f t="shared" si="15"/>
        <v>0</v>
      </c>
      <c r="AK125" s="15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V125" s="16"/>
      <c r="AW125" s="18">
        <f t="shared" si="16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0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1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2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3"/>
        <v>0</v>
      </c>
    </row>
    <row r="126" spans="1:101" ht="13.05" customHeight="1" x14ac:dyDescent="0.2">
      <c r="A126" s="46" t="s">
        <v>6</v>
      </c>
      <c r="B126" s="46" t="s">
        <v>154</v>
      </c>
      <c r="C126" s="82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67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V126" s="16"/>
      <c r="W126" s="18">
        <f t="shared" si="14"/>
        <v>0</v>
      </c>
      <c r="X126" s="15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I126" s="16"/>
      <c r="AJ126" s="18">
        <f t="shared" si="15"/>
        <v>0</v>
      </c>
      <c r="AK126" s="15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V126" s="16"/>
      <c r="AW126" s="18">
        <f t="shared" si="16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0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1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2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3"/>
        <v>0</v>
      </c>
    </row>
    <row r="127" spans="1:101" ht="13.05" customHeight="1" x14ac:dyDescent="0.2">
      <c r="A127" s="46" t="s">
        <v>6</v>
      </c>
      <c r="B127" s="46" t="s">
        <v>154</v>
      </c>
      <c r="C127" s="82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67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V127" s="16"/>
      <c r="W127" s="18">
        <f t="shared" si="14"/>
        <v>0</v>
      </c>
      <c r="X127" s="15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I127" s="16"/>
      <c r="AJ127" s="18">
        <f t="shared" si="15"/>
        <v>0</v>
      </c>
      <c r="AK127" s="15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V127" s="16"/>
      <c r="AW127" s="18">
        <f t="shared" si="16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0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1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2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3"/>
        <v>0</v>
      </c>
    </row>
    <row r="128" spans="1:101" ht="13.05" customHeight="1" x14ac:dyDescent="0.2">
      <c r="A128" s="46" t="s">
        <v>6</v>
      </c>
      <c r="B128" s="46" t="s">
        <v>154</v>
      </c>
      <c r="C128" s="82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67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V128" s="16"/>
      <c r="W128" s="18">
        <f t="shared" si="14"/>
        <v>0</v>
      </c>
      <c r="X128" s="15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I128" s="16"/>
      <c r="AJ128" s="18">
        <f t="shared" si="15"/>
        <v>0</v>
      </c>
      <c r="AK128" s="15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V128" s="16"/>
      <c r="AW128" s="18">
        <f t="shared" si="16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0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1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2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3"/>
        <v>0</v>
      </c>
    </row>
    <row r="129" spans="1:101" ht="13.05" customHeight="1" x14ac:dyDescent="0.2">
      <c r="A129" s="46" t="s">
        <v>6</v>
      </c>
      <c r="B129" s="46" t="s">
        <v>154</v>
      </c>
      <c r="C129" s="82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67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V129" s="16"/>
      <c r="W129" s="18">
        <f t="shared" si="14"/>
        <v>0</v>
      </c>
      <c r="X129" s="15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I129" s="16"/>
      <c r="AJ129" s="18">
        <f t="shared" si="15"/>
        <v>0</v>
      </c>
      <c r="AK129" s="15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V129" s="16"/>
      <c r="AW129" s="18">
        <f t="shared" si="16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0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1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2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3"/>
        <v>0</v>
      </c>
    </row>
    <row r="130" spans="1:101" ht="13.05" customHeight="1" x14ac:dyDescent="0.2">
      <c r="A130" s="46" t="s">
        <v>6</v>
      </c>
      <c r="B130" s="46" t="s">
        <v>154</v>
      </c>
      <c r="C130" s="82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67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V130" s="16"/>
      <c r="W130" s="18">
        <f t="shared" si="14"/>
        <v>0</v>
      </c>
      <c r="X130" s="15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I130" s="16"/>
      <c r="AJ130" s="18">
        <f t="shared" si="15"/>
        <v>0</v>
      </c>
      <c r="AK130" s="15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V130" s="16"/>
      <c r="AW130" s="18">
        <f t="shared" si="16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0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1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2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3"/>
        <v>0</v>
      </c>
    </row>
    <row r="131" spans="1:101" ht="13.05" customHeight="1" x14ac:dyDescent="0.2">
      <c r="A131" s="46" t="s">
        <v>6</v>
      </c>
      <c r="B131" s="46" t="s">
        <v>154</v>
      </c>
      <c r="C131" s="82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67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V131" s="16"/>
      <c r="W131" s="18">
        <f t="shared" si="14"/>
        <v>0</v>
      </c>
      <c r="X131" s="15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I131" s="16"/>
      <c r="AJ131" s="18">
        <f t="shared" si="15"/>
        <v>0</v>
      </c>
      <c r="AK131" s="15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0</v>
      </c>
      <c r="AV131" s="16"/>
      <c r="AW131" s="18">
        <f t="shared" si="16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0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1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2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3"/>
        <v>0</v>
      </c>
    </row>
    <row r="132" spans="1:101" ht="13.05" customHeight="1" x14ac:dyDescent="0.2">
      <c r="A132" s="46" t="s">
        <v>6</v>
      </c>
      <c r="B132" s="46" t="s">
        <v>154</v>
      </c>
      <c r="C132" s="82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67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V132" s="16"/>
      <c r="W132" s="18">
        <f t="shared" si="14"/>
        <v>0</v>
      </c>
      <c r="X132" s="15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I132" s="16"/>
      <c r="AJ132" s="18">
        <f t="shared" si="15"/>
        <v>0</v>
      </c>
      <c r="AK132" s="15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V132" s="16"/>
      <c r="AW132" s="18">
        <f t="shared" si="16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0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1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2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3"/>
        <v>0</v>
      </c>
    </row>
    <row r="133" spans="1:101" ht="13.05" customHeight="1" x14ac:dyDescent="0.2">
      <c r="A133" s="46" t="s">
        <v>6</v>
      </c>
      <c r="B133" s="46" t="s">
        <v>154</v>
      </c>
      <c r="C133" s="82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67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V133" s="16"/>
      <c r="W133" s="18">
        <f t="shared" si="14"/>
        <v>0</v>
      </c>
      <c r="X133" s="15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I133" s="16"/>
      <c r="AJ133" s="18">
        <f t="shared" si="15"/>
        <v>0</v>
      </c>
      <c r="AK133" s="15">
        <v>0</v>
      </c>
      <c r="AL133" s="2">
        <v>0</v>
      </c>
      <c r="AM133" s="2">
        <v>0</v>
      </c>
      <c r="AN133" s="2">
        <v>0</v>
      </c>
      <c r="AO133" s="2">
        <v>0</v>
      </c>
      <c r="AP133" s="2">
        <v>0</v>
      </c>
      <c r="AV133" s="16"/>
      <c r="AW133" s="18">
        <f t="shared" si="16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0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1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2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3"/>
        <v>0</v>
      </c>
    </row>
    <row r="134" spans="1:101" ht="13.05" customHeight="1" x14ac:dyDescent="0.2">
      <c r="A134" s="46" t="s">
        <v>6</v>
      </c>
      <c r="B134" s="46" t="s">
        <v>154</v>
      </c>
      <c r="C134" s="82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69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V134" s="16"/>
      <c r="W134" s="18">
        <f t="shared" si="14"/>
        <v>0</v>
      </c>
      <c r="X134" s="15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I134" s="16"/>
      <c r="AJ134" s="18">
        <f t="shared" si="15"/>
        <v>0</v>
      </c>
      <c r="AK134" s="15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V134" s="16"/>
      <c r="AW134" s="18">
        <f t="shared" si="16"/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17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18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19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0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2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0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V135" s="16"/>
      <c r="W135" s="18">
        <f t="shared" ref="W135:W198" si="21">SUM(K135:V135)</f>
        <v>0</v>
      </c>
      <c r="X135" s="15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I135" s="16"/>
      <c r="AJ135" s="18">
        <f t="shared" ref="AJ135:AJ198" si="22">SUM(X135:AI135)</f>
        <v>0</v>
      </c>
      <c r="AK135" s="15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V135" s="16"/>
      <c r="AW135" s="18">
        <f t="shared" ref="AW135:AW198" si="23">SUM(AK135:AV135)</f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17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18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19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0"/>
        <v>0</v>
      </c>
    </row>
    <row r="136" spans="1:101" ht="13.05" customHeight="1" x14ac:dyDescent="0.2">
      <c r="A136" s="46" t="s">
        <v>168</v>
      </c>
      <c r="B136" s="46" t="s">
        <v>169</v>
      </c>
      <c r="C136" s="82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68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45</v>
      </c>
      <c r="N136" s="2">
        <v>0</v>
      </c>
      <c r="O136" s="2">
        <v>71</v>
      </c>
      <c r="P136" s="2">
        <v>0</v>
      </c>
      <c r="V136" s="16"/>
      <c r="W136" s="18">
        <f t="shared" si="21"/>
        <v>116</v>
      </c>
      <c r="X136" s="15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I136" s="16"/>
      <c r="AJ136" s="18">
        <f t="shared" si="22"/>
        <v>0</v>
      </c>
      <c r="AK136" s="15">
        <v>0</v>
      </c>
      <c r="AL136" s="2">
        <v>0</v>
      </c>
      <c r="AM136" s="2">
        <v>40</v>
      </c>
      <c r="AN136" s="2">
        <v>0</v>
      </c>
      <c r="AO136" s="2">
        <v>64</v>
      </c>
      <c r="AP136" s="2">
        <v>0</v>
      </c>
      <c r="AV136" s="16"/>
      <c r="AW136" s="18">
        <f t="shared" si="23"/>
        <v>104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17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18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19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0"/>
        <v>0</v>
      </c>
    </row>
    <row r="137" spans="1:101" ht="13.05" customHeight="1" x14ac:dyDescent="0.2">
      <c r="A137" s="46" t="s">
        <v>168</v>
      </c>
      <c r="B137" s="46" t="s">
        <v>169</v>
      </c>
      <c r="C137" s="82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68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V137" s="16"/>
      <c r="W137" s="18">
        <f t="shared" si="21"/>
        <v>0</v>
      </c>
      <c r="X137" s="15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I137" s="16"/>
      <c r="AJ137" s="18">
        <f t="shared" si="22"/>
        <v>0</v>
      </c>
      <c r="AK137" s="15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0</v>
      </c>
      <c r="AV137" s="16"/>
      <c r="AW137" s="18">
        <f t="shared" si="23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17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18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19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0"/>
        <v>0</v>
      </c>
    </row>
    <row r="138" spans="1:101" ht="13.05" customHeight="1" x14ac:dyDescent="0.2">
      <c r="A138" s="46" t="s">
        <v>172</v>
      </c>
      <c r="B138" s="46" t="s">
        <v>173</v>
      </c>
      <c r="C138" s="82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67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V138" s="16"/>
      <c r="W138" s="18">
        <f t="shared" si="21"/>
        <v>0</v>
      </c>
      <c r="X138" s="15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I138" s="16"/>
      <c r="AJ138" s="18">
        <f t="shared" si="22"/>
        <v>0</v>
      </c>
      <c r="AK138" s="15">
        <v>0</v>
      </c>
      <c r="AL138" s="2">
        <v>0</v>
      </c>
      <c r="AM138" s="2">
        <v>0</v>
      </c>
      <c r="AN138" s="2">
        <v>0</v>
      </c>
      <c r="AO138" s="2">
        <v>0</v>
      </c>
      <c r="AP138" s="2">
        <v>0</v>
      </c>
      <c r="AV138" s="16"/>
      <c r="AW138" s="18">
        <f t="shared" si="23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17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18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19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0"/>
        <v>0</v>
      </c>
    </row>
    <row r="139" spans="1:101" ht="13.05" customHeight="1" x14ac:dyDescent="0.2">
      <c r="A139" s="46" t="s">
        <v>172</v>
      </c>
      <c r="B139" s="46" t="s">
        <v>173</v>
      </c>
      <c r="C139" s="82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67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V139" s="16"/>
      <c r="W139" s="18">
        <f t="shared" si="21"/>
        <v>0</v>
      </c>
      <c r="X139" s="15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I139" s="16"/>
      <c r="AJ139" s="18">
        <f t="shared" si="22"/>
        <v>0</v>
      </c>
      <c r="AK139" s="15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V139" s="16"/>
      <c r="AW139" s="18">
        <f t="shared" si="23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17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18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19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0"/>
        <v>0</v>
      </c>
    </row>
    <row r="140" spans="1:101" ht="13.05" customHeight="1" x14ac:dyDescent="0.2">
      <c r="A140" s="46" t="s">
        <v>172</v>
      </c>
      <c r="B140" s="46" t="s">
        <v>173</v>
      </c>
      <c r="C140" s="82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67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V140" s="16"/>
      <c r="W140" s="18">
        <f t="shared" si="21"/>
        <v>0</v>
      </c>
      <c r="X140" s="15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I140" s="16"/>
      <c r="AJ140" s="18">
        <f t="shared" si="22"/>
        <v>0</v>
      </c>
      <c r="AK140" s="15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V140" s="16"/>
      <c r="AW140" s="18">
        <f t="shared" si="23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17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18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19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0"/>
        <v>0</v>
      </c>
    </row>
    <row r="141" spans="1:101" ht="13.05" customHeight="1" x14ac:dyDescent="0.2">
      <c r="A141" s="46" t="s">
        <v>172</v>
      </c>
      <c r="B141" s="46" t="s">
        <v>173</v>
      </c>
      <c r="C141" s="82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67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V141" s="16"/>
      <c r="W141" s="18">
        <f t="shared" si="21"/>
        <v>0</v>
      </c>
      <c r="X141" s="15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I141" s="16"/>
      <c r="AJ141" s="18">
        <f t="shared" si="22"/>
        <v>0</v>
      </c>
      <c r="AK141" s="15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V141" s="16"/>
      <c r="AW141" s="18">
        <f t="shared" si="23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17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18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19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0"/>
        <v>0</v>
      </c>
    </row>
    <row r="142" spans="1:101" ht="13.05" customHeight="1" x14ac:dyDescent="0.2">
      <c r="A142" s="46" t="s">
        <v>172</v>
      </c>
      <c r="B142" s="46" t="s">
        <v>173</v>
      </c>
      <c r="C142" s="82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67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V142" s="16"/>
      <c r="W142" s="18">
        <f t="shared" si="21"/>
        <v>0</v>
      </c>
      <c r="X142" s="15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I142" s="16"/>
      <c r="AJ142" s="18">
        <f t="shared" si="22"/>
        <v>0</v>
      </c>
      <c r="AK142" s="15">
        <v>0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V142" s="16"/>
      <c r="AW142" s="18">
        <f t="shared" si="23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17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18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19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0"/>
        <v>0</v>
      </c>
    </row>
    <row r="143" spans="1:101" ht="13.05" customHeight="1" x14ac:dyDescent="0.2">
      <c r="A143" s="46" t="s">
        <v>172</v>
      </c>
      <c r="B143" s="46" t="s">
        <v>180</v>
      </c>
      <c r="C143" s="82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68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V143" s="16"/>
      <c r="W143" s="18">
        <f t="shared" si="21"/>
        <v>0</v>
      </c>
      <c r="X143" s="15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I143" s="16"/>
      <c r="AJ143" s="18">
        <f t="shared" si="22"/>
        <v>0</v>
      </c>
      <c r="AK143" s="15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V143" s="16"/>
      <c r="AW143" s="18">
        <f t="shared" si="23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17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18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19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0"/>
        <v>0</v>
      </c>
    </row>
    <row r="144" spans="1:101" ht="13.05" customHeight="1" x14ac:dyDescent="0.2">
      <c r="A144" s="46" t="s">
        <v>172</v>
      </c>
      <c r="B144" s="46" t="s">
        <v>180</v>
      </c>
      <c r="C144" s="82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68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84</v>
      </c>
      <c r="O144" s="2">
        <v>11</v>
      </c>
      <c r="P144" s="2">
        <v>18</v>
      </c>
      <c r="V144" s="16"/>
      <c r="W144" s="18">
        <f t="shared" si="21"/>
        <v>113</v>
      </c>
      <c r="X144" s="15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I144" s="16"/>
      <c r="AJ144" s="18">
        <f t="shared" si="22"/>
        <v>0</v>
      </c>
      <c r="AK144" s="15">
        <v>0</v>
      </c>
      <c r="AL144" s="2">
        <v>0</v>
      </c>
      <c r="AM144" s="2">
        <v>0</v>
      </c>
      <c r="AN144" s="2">
        <v>79</v>
      </c>
      <c r="AO144" s="2">
        <v>9</v>
      </c>
      <c r="AP144" s="2">
        <v>14</v>
      </c>
      <c r="AV144" s="16"/>
      <c r="AW144" s="18">
        <f t="shared" si="23"/>
        <v>102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17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18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19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0"/>
        <v>0</v>
      </c>
    </row>
    <row r="145" spans="1:101" ht="13.05" customHeight="1" x14ac:dyDescent="0.2">
      <c r="A145" s="46" t="s">
        <v>172</v>
      </c>
      <c r="B145" s="46" t="s">
        <v>180</v>
      </c>
      <c r="C145" s="82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68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60</v>
      </c>
      <c r="O145" s="2">
        <v>0</v>
      </c>
      <c r="P145" s="2">
        <v>43</v>
      </c>
      <c r="V145" s="16"/>
      <c r="W145" s="18">
        <f t="shared" si="21"/>
        <v>103</v>
      </c>
      <c r="X145" s="15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I145" s="16"/>
      <c r="AJ145" s="18">
        <f t="shared" si="22"/>
        <v>0</v>
      </c>
      <c r="AK145" s="15">
        <v>0</v>
      </c>
      <c r="AL145" s="2">
        <v>0</v>
      </c>
      <c r="AM145" s="2">
        <v>0</v>
      </c>
      <c r="AN145" s="2">
        <v>56</v>
      </c>
      <c r="AO145" s="2">
        <v>0</v>
      </c>
      <c r="AP145" s="2">
        <v>33</v>
      </c>
      <c r="AV145" s="16"/>
      <c r="AW145" s="18">
        <f t="shared" si="23"/>
        <v>89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17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18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19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0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2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68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/>
      <c r="R146" s="2"/>
      <c r="S146" s="2"/>
      <c r="T146" s="2"/>
      <c r="U146" s="2"/>
      <c r="V146" s="16"/>
      <c r="W146" s="18">
        <f t="shared" si="21"/>
        <v>0</v>
      </c>
      <c r="X146" s="15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/>
      <c r="AE146" s="2"/>
      <c r="AF146" s="2"/>
      <c r="AG146" s="2"/>
      <c r="AH146" s="2"/>
      <c r="AI146" s="16"/>
      <c r="AJ146" s="18">
        <f t="shared" si="22"/>
        <v>0</v>
      </c>
      <c r="AK146" s="15">
        <v>0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/>
      <c r="AR146" s="2"/>
      <c r="AS146" s="2"/>
      <c r="AT146" s="2"/>
      <c r="AU146" s="2"/>
      <c r="AV146" s="16"/>
      <c r="AW146" s="18">
        <f t="shared" si="23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17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18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19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0"/>
        <v>0</v>
      </c>
    </row>
    <row r="147" spans="1:101" ht="13.05" customHeight="1" x14ac:dyDescent="0.2">
      <c r="A147" s="46" t="s">
        <v>172</v>
      </c>
      <c r="B147" s="46" t="s">
        <v>180</v>
      </c>
      <c r="C147" s="82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68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V147" s="16"/>
      <c r="W147" s="18">
        <f t="shared" si="21"/>
        <v>0</v>
      </c>
      <c r="X147" s="15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I147" s="16"/>
      <c r="AJ147" s="18">
        <f t="shared" si="22"/>
        <v>0</v>
      </c>
      <c r="AK147" s="15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V147" s="16"/>
      <c r="AW147" s="18">
        <f t="shared" si="23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17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18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19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0"/>
        <v>0</v>
      </c>
    </row>
    <row r="148" spans="1:101" ht="13.05" customHeight="1" x14ac:dyDescent="0.2">
      <c r="A148" s="46" t="s">
        <v>172</v>
      </c>
      <c r="B148" s="46" t="s">
        <v>185</v>
      </c>
      <c r="C148" s="82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67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40</v>
      </c>
      <c r="O148" s="135">
        <v>0</v>
      </c>
      <c r="P148" s="2">
        <v>0</v>
      </c>
      <c r="V148" s="16"/>
      <c r="W148" s="18">
        <f t="shared" si="21"/>
        <v>40</v>
      </c>
      <c r="X148" s="15">
        <v>0</v>
      </c>
      <c r="Y148" s="2">
        <v>0</v>
      </c>
      <c r="Z148" s="2">
        <v>0</v>
      </c>
      <c r="AA148" s="2">
        <v>0</v>
      </c>
      <c r="AB148" s="135">
        <v>0</v>
      </c>
      <c r="AC148" s="2">
        <v>0</v>
      </c>
      <c r="AI148" s="16"/>
      <c r="AJ148" s="18">
        <f t="shared" si="22"/>
        <v>0</v>
      </c>
      <c r="AK148" s="15">
        <v>0</v>
      </c>
      <c r="AL148" s="2">
        <v>0</v>
      </c>
      <c r="AM148" s="2">
        <v>0</v>
      </c>
      <c r="AN148" s="2">
        <v>36</v>
      </c>
      <c r="AO148" s="135">
        <v>0</v>
      </c>
      <c r="AP148" s="2">
        <v>0</v>
      </c>
      <c r="AV148" s="16"/>
      <c r="AW148" s="18">
        <f t="shared" si="23"/>
        <v>36</v>
      </c>
      <c r="AX148" s="15">
        <v>0</v>
      </c>
      <c r="AY148" s="2">
        <v>0</v>
      </c>
      <c r="AZ148" s="2">
        <v>0</v>
      </c>
      <c r="BA148" s="2">
        <v>0</v>
      </c>
      <c r="BB148" s="135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17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18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19"/>
        <v>0</v>
      </c>
      <c r="CK148" s="15">
        <v>0</v>
      </c>
      <c r="CL148" s="2">
        <v>0</v>
      </c>
      <c r="CM148" s="2">
        <v>0</v>
      </c>
      <c r="CN148" s="2">
        <v>0</v>
      </c>
      <c r="CO148" s="135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0"/>
        <v>0</v>
      </c>
    </row>
    <row r="149" spans="1:101" ht="13.05" customHeight="1" x14ac:dyDescent="0.2">
      <c r="A149" s="46" t="s">
        <v>172</v>
      </c>
      <c r="B149" s="46" t="s">
        <v>185</v>
      </c>
      <c r="C149" s="82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67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73</v>
      </c>
      <c r="O149" s="135">
        <v>0</v>
      </c>
      <c r="P149" s="2">
        <v>0</v>
      </c>
      <c r="V149" s="16"/>
      <c r="W149" s="18">
        <f t="shared" si="21"/>
        <v>73</v>
      </c>
      <c r="X149" s="15">
        <v>0</v>
      </c>
      <c r="Y149" s="2">
        <v>0</v>
      </c>
      <c r="Z149" s="2">
        <v>0</v>
      </c>
      <c r="AA149" s="2">
        <v>0</v>
      </c>
      <c r="AB149" s="135">
        <v>0</v>
      </c>
      <c r="AC149" s="2">
        <v>0</v>
      </c>
      <c r="AI149" s="16"/>
      <c r="AJ149" s="18">
        <f t="shared" si="22"/>
        <v>0</v>
      </c>
      <c r="AK149" s="15">
        <v>0</v>
      </c>
      <c r="AL149" s="2">
        <v>0</v>
      </c>
      <c r="AM149" s="2">
        <v>0</v>
      </c>
      <c r="AN149" s="2">
        <v>71</v>
      </c>
      <c r="AO149" s="135">
        <v>0</v>
      </c>
      <c r="AP149" s="2">
        <v>0</v>
      </c>
      <c r="AV149" s="16"/>
      <c r="AW149" s="18">
        <f t="shared" si="23"/>
        <v>71</v>
      </c>
      <c r="AX149" s="15">
        <v>0</v>
      </c>
      <c r="AY149" s="2">
        <v>0</v>
      </c>
      <c r="AZ149" s="2">
        <v>0</v>
      </c>
      <c r="BA149" s="2">
        <v>0</v>
      </c>
      <c r="BB149" s="135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17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18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19"/>
        <v>0</v>
      </c>
      <c r="CK149" s="15">
        <v>0</v>
      </c>
      <c r="CL149" s="2">
        <v>0</v>
      </c>
      <c r="CM149" s="2">
        <v>0</v>
      </c>
      <c r="CN149" s="2">
        <v>0</v>
      </c>
      <c r="CO149" s="135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0"/>
        <v>0</v>
      </c>
    </row>
    <row r="150" spans="1:101" ht="13.05" customHeight="1" x14ac:dyDescent="0.2">
      <c r="A150" s="46" t="s">
        <v>172</v>
      </c>
      <c r="B150" s="46" t="s">
        <v>185</v>
      </c>
      <c r="C150" s="82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67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34</v>
      </c>
      <c r="O150" s="135">
        <v>0</v>
      </c>
      <c r="P150" s="2">
        <v>0</v>
      </c>
      <c r="V150" s="16"/>
      <c r="W150" s="18">
        <f t="shared" si="21"/>
        <v>34</v>
      </c>
      <c r="X150" s="15">
        <v>0</v>
      </c>
      <c r="Y150" s="2">
        <v>0</v>
      </c>
      <c r="Z150" s="2">
        <v>0</v>
      </c>
      <c r="AA150" s="2">
        <v>0</v>
      </c>
      <c r="AB150" s="135">
        <v>0</v>
      </c>
      <c r="AC150" s="2">
        <v>0</v>
      </c>
      <c r="AI150" s="16"/>
      <c r="AJ150" s="18">
        <f t="shared" si="22"/>
        <v>0</v>
      </c>
      <c r="AK150" s="15">
        <v>0</v>
      </c>
      <c r="AL150" s="2">
        <v>0</v>
      </c>
      <c r="AM150" s="2">
        <v>0</v>
      </c>
      <c r="AN150" s="2">
        <v>32</v>
      </c>
      <c r="AO150" s="135">
        <v>0</v>
      </c>
      <c r="AP150" s="2">
        <v>0</v>
      </c>
      <c r="AV150" s="16"/>
      <c r="AW150" s="18">
        <f t="shared" si="23"/>
        <v>32</v>
      </c>
      <c r="AX150" s="15">
        <v>0</v>
      </c>
      <c r="AY150" s="2">
        <v>0</v>
      </c>
      <c r="AZ150" s="2">
        <v>0</v>
      </c>
      <c r="BA150" s="2">
        <v>0</v>
      </c>
      <c r="BB150" s="135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17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18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19"/>
        <v>0</v>
      </c>
      <c r="CK150" s="15">
        <v>0</v>
      </c>
      <c r="CL150" s="2">
        <v>0</v>
      </c>
      <c r="CM150" s="2">
        <v>0</v>
      </c>
      <c r="CN150" s="2">
        <v>0</v>
      </c>
      <c r="CO150" s="135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0"/>
        <v>0</v>
      </c>
    </row>
    <row r="151" spans="1:101" ht="13.05" customHeight="1" x14ac:dyDescent="0.2">
      <c r="A151" s="46" t="s">
        <v>172</v>
      </c>
      <c r="B151" s="46" t="s">
        <v>185</v>
      </c>
      <c r="C151" s="82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67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35">
        <v>0</v>
      </c>
      <c r="P151" s="2">
        <v>0</v>
      </c>
      <c r="V151" s="16"/>
      <c r="W151" s="18">
        <f t="shared" si="21"/>
        <v>0</v>
      </c>
      <c r="X151" s="15">
        <v>0</v>
      </c>
      <c r="Y151" s="2">
        <v>0</v>
      </c>
      <c r="Z151" s="2">
        <v>0</v>
      </c>
      <c r="AA151" s="2">
        <v>0</v>
      </c>
      <c r="AB151" s="135">
        <v>0</v>
      </c>
      <c r="AC151" s="2">
        <v>0</v>
      </c>
      <c r="AI151" s="16"/>
      <c r="AJ151" s="18">
        <f t="shared" si="22"/>
        <v>0</v>
      </c>
      <c r="AK151" s="15">
        <v>0</v>
      </c>
      <c r="AL151" s="2">
        <v>0</v>
      </c>
      <c r="AM151" s="2">
        <v>0</v>
      </c>
      <c r="AN151" s="2">
        <v>0</v>
      </c>
      <c r="AO151" s="135">
        <v>0</v>
      </c>
      <c r="AP151" s="2">
        <v>0</v>
      </c>
      <c r="AV151" s="16"/>
      <c r="AW151" s="18">
        <f t="shared" si="23"/>
        <v>0</v>
      </c>
      <c r="AX151" s="15">
        <v>0</v>
      </c>
      <c r="AY151" s="2">
        <v>0</v>
      </c>
      <c r="AZ151" s="2">
        <v>0</v>
      </c>
      <c r="BA151" s="2">
        <v>0</v>
      </c>
      <c r="BB151" s="135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17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18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19"/>
        <v>0</v>
      </c>
      <c r="CK151" s="15">
        <v>0</v>
      </c>
      <c r="CL151" s="2">
        <v>0</v>
      </c>
      <c r="CM151" s="2">
        <v>0</v>
      </c>
      <c r="CN151" s="2">
        <v>0</v>
      </c>
      <c r="CO151" s="135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0"/>
        <v>0</v>
      </c>
    </row>
    <row r="152" spans="1:101" ht="13.05" customHeight="1" x14ac:dyDescent="0.2">
      <c r="A152" s="46" t="s">
        <v>172</v>
      </c>
      <c r="B152" s="46" t="s">
        <v>185</v>
      </c>
      <c r="C152" s="82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67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74</v>
      </c>
      <c r="O152" s="135">
        <v>0</v>
      </c>
      <c r="P152" s="2">
        <v>0</v>
      </c>
      <c r="V152" s="16"/>
      <c r="W152" s="18">
        <f t="shared" si="21"/>
        <v>74</v>
      </c>
      <c r="X152" s="15">
        <v>0</v>
      </c>
      <c r="Y152" s="2">
        <v>0</v>
      </c>
      <c r="Z152" s="2">
        <v>0</v>
      </c>
      <c r="AA152" s="2">
        <v>0</v>
      </c>
      <c r="AB152" s="135">
        <v>0</v>
      </c>
      <c r="AC152" s="2">
        <v>0</v>
      </c>
      <c r="AI152" s="16"/>
      <c r="AJ152" s="18">
        <f t="shared" si="22"/>
        <v>0</v>
      </c>
      <c r="AK152" s="15">
        <v>0</v>
      </c>
      <c r="AL152" s="2">
        <v>0</v>
      </c>
      <c r="AM152" s="2">
        <v>0</v>
      </c>
      <c r="AN152" s="2">
        <v>67</v>
      </c>
      <c r="AO152" s="135">
        <v>0</v>
      </c>
      <c r="AP152" s="2">
        <v>0</v>
      </c>
      <c r="AV152" s="16"/>
      <c r="AW152" s="18">
        <f t="shared" si="23"/>
        <v>67</v>
      </c>
      <c r="AX152" s="15">
        <v>0</v>
      </c>
      <c r="AY152" s="2">
        <v>0</v>
      </c>
      <c r="AZ152" s="2">
        <v>0</v>
      </c>
      <c r="BA152" s="2">
        <v>0</v>
      </c>
      <c r="BB152" s="135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17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18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19"/>
        <v>0</v>
      </c>
      <c r="CK152" s="15">
        <v>0</v>
      </c>
      <c r="CL152" s="2">
        <v>0</v>
      </c>
      <c r="CM152" s="2">
        <v>0</v>
      </c>
      <c r="CN152" s="2">
        <v>0</v>
      </c>
      <c r="CO152" s="135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0"/>
        <v>0</v>
      </c>
    </row>
    <row r="153" spans="1:101" ht="13.05" customHeight="1" x14ac:dyDescent="0.2">
      <c r="A153" s="46" t="s">
        <v>172</v>
      </c>
      <c r="B153" s="46" t="s">
        <v>185</v>
      </c>
      <c r="C153" s="82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68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34</v>
      </c>
      <c r="O153" s="135">
        <v>0</v>
      </c>
      <c r="P153" s="2">
        <v>0</v>
      </c>
      <c r="V153" s="16"/>
      <c r="W153" s="18">
        <f t="shared" si="21"/>
        <v>34</v>
      </c>
      <c r="X153" s="15">
        <v>0</v>
      </c>
      <c r="Y153" s="2">
        <v>0</v>
      </c>
      <c r="Z153" s="2">
        <v>0</v>
      </c>
      <c r="AA153" s="2">
        <v>0</v>
      </c>
      <c r="AB153" s="135">
        <v>0</v>
      </c>
      <c r="AC153" s="2">
        <v>0</v>
      </c>
      <c r="AI153" s="16"/>
      <c r="AJ153" s="18">
        <f t="shared" si="22"/>
        <v>0</v>
      </c>
      <c r="AK153" s="15">
        <v>0</v>
      </c>
      <c r="AL153" s="2">
        <v>0</v>
      </c>
      <c r="AM153" s="2">
        <v>0</v>
      </c>
      <c r="AN153" s="2">
        <v>33</v>
      </c>
      <c r="AO153" s="135">
        <v>0</v>
      </c>
      <c r="AP153" s="2">
        <v>0</v>
      </c>
      <c r="AV153" s="16"/>
      <c r="AW153" s="18">
        <f t="shared" si="23"/>
        <v>33</v>
      </c>
      <c r="AX153" s="15">
        <v>0</v>
      </c>
      <c r="AY153" s="2">
        <v>0</v>
      </c>
      <c r="AZ153" s="2">
        <v>0</v>
      </c>
      <c r="BA153" s="2">
        <v>0</v>
      </c>
      <c r="BB153" s="135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17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18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19"/>
        <v>0</v>
      </c>
      <c r="CK153" s="15">
        <v>0</v>
      </c>
      <c r="CL153" s="2">
        <v>0</v>
      </c>
      <c r="CM153" s="2">
        <v>0</v>
      </c>
      <c r="CN153" s="2">
        <v>0</v>
      </c>
      <c r="CO153" s="135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0"/>
        <v>0</v>
      </c>
    </row>
    <row r="154" spans="1:101" ht="13.05" customHeight="1" x14ac:dyDescent="0.2">
      <c r="A154" s="46" t="s">
        <v>172</v>
      </c>
      <c r="B154" s="46" t="s">
        <v>185</v>
      </c>
      <c r="C154" s="82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68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24</v>
      </c>
      <c r="O154" s="135">
        <v>0</v>
      </c>
      <c r="P154" s="2">
        <v>0</v>
      </c>
      <c r="V154" s="16"/>
      <c r="W154" s="18">
        <f t="shared" si="21"/>
        <v>24</v>
      </c>
      <c r="X154" s="15">
        <v>0</v>
      </c>
      <c r="Y154" s="2">
        <v>0</v>
      </c>
      <c r="Z154" s="2">
        <v>0</v>
      </c>
      <c r="AA154" s="2">
        <v>0</v>
      </c>
      <c r="AB154" s="135">
        <v>0</v>
      </c>
      <c r="AC154" s="2">
        <v>0</v>
      </c>
      <c r="AI154" s="16"/>
      <c r="AJ154" s="18">
        <f t="shared" si="22"/>
        <v>0</v>
      </c>
      <c r="AK154" s="15">
        <v>0</v>
      </c>
      <c r="AL154" s="2">
        <v>0</v>
      </c>
      <c r="AM154" s="2">
        <v>0</v>
      </c>
      <c r="AN154" s="2">
        <v>23</v>
      </c>
      <c r="AO154" s="135">
        <v>0</v>
      </c>
      <c r="AP154" s="2">
        <v>0</v>
      </c>
      <c r="AV154" s="16"/>
      <c r="AW154" s="18">
        <f t="shared" si="23"/>
        <v>23</v>
      </c>
      <c r="AX154" s="15">
        <v>0</v>
      </c>
      <c r="AY154" s="2">
        <v>0</v>
      </c>
      <c r="AZ154" s="2">
        <v>0</v>
      </c>
      <c r="BA154" s="2">
        <v>0</v>
      </c>
      <c r="BB154" s="135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17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18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19"/>
        <v>0</v>
      </c>
      <c r="CK154" s="15">
        <v>0</v>
      </c>
      <c r="CL154" s="2">
        <v>0</v>
      </c>
      <c r="CM154" s="2">
        <v>0</v>
      </c>
      <c r="CN154" s="2">
        <v>0</v>
      </c>
      <c r="CO154" s="135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0"/>
        <v>0</v>
      </c>
    </row>
    <row r="155" spans="1:101" ht="13.05" customHeight="1" x14ac:dyDescent="0.2">
      <c r="A155" s="46" t="s">
        <v>172</v>
      </c>
      <c r="B155" s="46" t="s">
        <v>185</v>
      </c>
      <c r="C155" s="82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1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50</v>
      </c>
      <c r="O155" s="135">
        <v>0</v>
      </c>
      <c r="P155" s="2">
        <v>0</v>
      </c>
      <c r="V155" s="16"/>
      <c r="W155" s="18">
        <f t="shared" si="21"/>
        <v>50</v>
      </c>
      <c r="X155" s="15">
        <v>0</v>
      </c>
      <c r="Y155" s="2">
        <v>0</v>
      </c>
      <c r="Z155" s="2">
        <v>0</v>
      </c>
      <c r="AA155" s="2">
        <v>0</v>
      </c>
      <c r="AB155" s="135">
        <v>0</v>
      </c>
      <c r="AC155" s="2">
        <v>0</v>
      </c>
      <c r="AI155" s="16"/>
      <c r="AJ155" s="18">
        <f t="shared" si="22"/>
        <v>0</v>
      </c>
      <c r="AK155" s="15">
        <v>0</v>
      </c>
      <c r="AL155" s="2">
        <v>0</v>
      </c>
      <c r="AM155" s="2">
        <v>0</v>
      </c>
      <c r="AN155" s="2">
        <v>44</v>
      </c>
      <c r="AO155" s="135">
        <v>0</v>
      </c>
      <c r="AP155" s="2">
        <v>0</v>
      </c>
      <c r="AV155" s="16"/>
      <c r="AW155" s="18">
        <f t="shared" si="23"/>
        <v>44</v>
      </c>
      <c r="AX155" s="15">
        <v>0</v>
      </c>
      <c r="AY155" s="2">
        <v>0</v>
      </c>
      <c r="AZ155" s="2">
        <v>0</v>
      </c>
      <c r="BA155" s="2">
        <v>0</v>
      </c>
      <c r="BB155" s="135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17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18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19"/>
        <v>0</v>
      </c>
      <c r="CK155" s="15">
        <v>0</v>
      </c>
      <c r="CL155" s="2">
        <v>0</v>
      </c>
      <c r="CM155" s="2">
        <v>0</v>
      </c>
      <c r="CN155" s="2">
        <v>0</v>
      </c>
      <c r="CO155" s="135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0"/>
        <v>0</v>
      </c>
    </row>
    <row r="156" spans="1:101" ht="13.05" customHeight="1" x14ac:dyDescent="0.2">
      <c r="A156" s="46" t="s">
        <v>172</v>
      </c>
      <c r="B156" s="46" t="s">
        <v>195</v>
      </c>
      <c r="C156" s="82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68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84</v>
      </c>
      <c r="O156" s="2">
        <v>46</v>
      </c>
      <c r="P156" s="2">
        <v>0</v>
      </c>
      <c r="V156" s="16"/>
      <c r="W156" s="18">
        <f t="shared" si="21"/>
        <v>130</v>
      </c>
      <c r="X156" s="15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I156" s="16"/>
      <c r="AJ156" s="18">
        <f t="shared" si="22"/>
        <v>0</v>
      </c>
      <c r="AK156" s="15">
        <v>0</v>
      </c>
      <c r="AL156" s="2">
        <v>0</v>
      </c>
      <c r="AM156" s="2">
        <v>0</v>
      </c>
      <c r="AN156" s="2">
        <v>80</v>
      </c>
      <c r="AO156" s="2">
        <v>44</v>
      </c>
      <c r="AP156" s="2">
        <v>0</v>
      </c>
      <c r="AV156" s="16"/>
      <c r="AW156" s="18">
        <f t="shared" si="23"/>
        <v>124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17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18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19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0"/>
        <v>0</v>
      </c>
    </row>
    <row r="157" spans="1:101" ht="13.05" customHeight="1" x14ac:dyDescent="0.2">
      <c r="A157" s="46" t="s">
        <v>172</v>
      </c>
      <c r="B157" s="46" t="s">
        <v>195</v>
      </c>
      <c r="C157" s="82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68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143</v>
      </c>
      <c r="N157" s="2">
        <v>0</v>
      </c>
      <c r="O157" s="2">
        <v>90</v>
      </c>
      <c r="P157" s="2">
        <v>0</v>
      </c>
      <c r="V157" s="16"/>
      <c r="W157" s="18">
        <f t="shared" si="21"/>
        <v>233</v>
      </c>
      <c r="X157" s="15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I157" s="16"/>
      <c r="AJ157" s="18">
        <f t="shared" si="22"/>
        <v>0</v>
      </c>
      <c r="AK157" s="15">
        <v>0</v>
      </c>
      <c r="AL157" s="2">
        <v>0</v>
      </c>
      <c r="AM157" s="2">
        <v>139</v>
      </c>
      <c r="AN157" s="2">
        <v>0</v>
      </c>
      <c r="AO157" s="2">
        <v>84</v>
      </c>
      <c r="AP157" s="2">
        <v>0</v>
      </c>
      <c r="AV157" s="16"/>
      <c r="AW157" s="18">
        <f t="shared" si="23"/>
        <v>223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17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18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19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0"/>
        <v>0</v>
      </c>
    </row>
    <row r="158" spans="1:101" ht="13.05" customHeight="1" x14ac:dyDescent="0.2">
      <c r="A158" s="46" t="s">
        <v>172</v>
      </c>
      <c r="B158" s="46" t="s">
        <v>195</v>
      </c>
      <c r="C158" s="82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68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218</v>
      </c>
      <c r="N158" s="2">
        <v>0</v>
      </c>
      <c r="O158" s="2">
        <v>129</v>
      </c>
      <c r="P158" s="2">
        <v>0</v>
      </c>
      <c r="V158" s="16"/>
      <c r="W158" s="18">
        <f t="shared" si="21"/>
        <v>347</v>
      </c>
      <c r="X158" s="15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I158" s="16"/>
      <c r="AJ158" s="18">
        <f t="shared" si="22"/>
        <v>0</v>
      </c>
      <c r="AK158" s="15">
        <v>0</v>
      </c>
      <c r="AL158" s="2">
        <v>0</v>
      </c>
      <c r="AM158" s="2">
        <v>204</v>
      </c>
      <c r="AN158" s="2">
        <v>0</v>
      </c>
      <c r="AO158" s="2">
        <v>117</v>
      </c>
      <c r="AP158" s="2">
        <v>0</v>
      </c>
      <c r="AV158" s="16"/>
      <c r="AW158" s="18">
        <f t="shared" si="23"/>
        <v>321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17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18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19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0"/>
        <v>0</v>
      </c>
    </row>
    <row r="159" spans="1:101" ht="13.05" customHeight="1" x14ac:dyDescent="0.2">
      <c r="A159" s="46" t="s">
        <v>172</v>
      </c>
      <c r="B159" s="46" t="s">
        <v>195</v>
      </c>
      <c r="C159" s="82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68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103</v>
      </c>
      <c r="N159" s="2">
        <v>0</v>
      </c>
      <c r="O159" s="2">
        <v>58</v>
      </c>
      <c r="P159" s="2">
        <v>0</v>
      </c>
      <c r="V159" s="16"/>
      <c r="W159" s="18">
        <f t="shared" si="21"/>
        <v>161</v>
      </c>
      <c r="X159" s="15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I159" s="16"/>
      <c r="AJ159" s="18">
        <f t="shared" si="22"/>
        <v>0</v>
      </c>
      <c r="AK159" s="15">
        <v>0</v>
      </c>
      <c r="AL159" s="2">
        <v>0</v>
      </c>
      <c r="AM159" s="2">
        <v>93</v>
      </c>
      <c r="AN159" s="2">
        <v>0</v>
      </c>
      <c r="AO159" s="2">
        <v>54</v>
      </c>
      <c r="AP159" s="2">
        <v>0</v>
      </c>
      <c r="AV159" s="16"/>
      <c r="AW159" s="18">
        <f t="shared" si="23"/>
        <v>147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17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18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19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0"/>
        <v>0</v>
      </c>
    </row>
    <row r="160" spans="1:101" ht="13.05" customHeight="1" x14ac:dyDescent="0.2">
      <c r="A160" s="46" t="s">
        <v>172</v>
      </c>
      <c r="B160" s="46" t="s">
        <v>195</v>
      </c>
      <c r="C160" s="82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67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50</v>
      </c>
      <c r="O160" s="2">
        <v>20</v>
      </c>
      <c r="P160" s="2">
        <v>0</v>
      </c>
      <c r="V160" s="16"/>
      <c r="W160" s="18">
        <f t="shared" si="21"/>
        <v>70</v>
      </c>
      <c r="X160" s="15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I160" s="16"/>
      <c r="AJ160" s="18">
        <f t="shared" si="22"/>
        <v>0</v>
      </c>
      <c r="AK160" s="15">
        <v>0</v>
      </c>
      <c r="AL160" s="2">
        <v>0</v>
      </c>
      <c r="AM160" s="2">
        <v>0</v>
      </c>
      <c r="AN160" s="2">
        <v>46</v>
      </c>
      <c r="AO160" s="2">
        <v>18</v>
      </c>
      <c r="AP160" s="2">
        <v>0</v>
      </c>
      <c r="AV160" s="16"/>
      <c r="AW160" s="18">
        <f t="shared" si="23"/>
        <v>64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17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18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19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0"/>
        <v>0</v>
      </c>
    </row>
    <row r="161" spans="1:101" ht="13.05" customHeight="1" x14ac:dyDescent="0.2">
      <c r="A161" s="46" t="s">
        <v>172</v>
      </c>
      <c r="B161" s="46" t="s">
        <v>173</v>
      </c>
      <c r="C161" s="82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67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90</v>
      </c>
      <c r="O161" s="2">
        <v>0</v>
      </c>
      <c r="P161" s="2">
        <v>0</v>
      </c>
      <c r="V161" s="16"/>
      <c r="W161" s="18">
        <f t="shared" si="21"/>
        <v>90</v>
      </c>
      <c r="X161" s="15">
        <v>0</v>
      </c>
      <c r="Y161" s="2">
        <v>0</v>
      </c>
      <c r="Z161" s="2">
        <v>0</v>
      </c>
      <c r="AA161" s="2">
        <v>30</v>
      </c>
      <c r="AB161" s="2">
        <v>0</v>
      </c>
      <c r="AC161" s="2">
        <v>0</v>
      </c>
      <c r="AI161" s="16"/>
      <c r="AJ161" s="18">
        <f t="shared" si="22"/>
        <v>30</v>
      </c>
      <c r="AK161" s="15">
        <v>0</v>
      </c>
      <c r="AL161" s="2">
        <v>0</v>
      </c>
      <c r="AM161" s="2">
        <v>0</v>
      </c>
      <c r="AN161" s="2">
        <v>76</v>
      </c>
      <c r="AO161" s="2">
        <v>0</v>
      </c>
      <c r="AP161" s="2">
        <v>0</v>
      </c>
      <c r="AV161" s="16"/>
      <c r="AW161" s="18">
        <f t="shared" si="23"/>
        <v>76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17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18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19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0"/>
        <v>0</v>
      </c>
    </row>
    <row r="162" spans="1:101" ht="13.05" customHeight="1" x14ac:dyDescent="0.2">
      <c r="A162" s="46" t="s">
        <v>172</v>
      </c>
      <c r="B162" s="46" t="s">
        <v>173</v>
      </c>
      <c r="C162" s="82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67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88</v>
      </c>
      <c r="O162" s="2">
        <v>23</v>
      </c>
      <c r="P162" s="2">
        <v>0</v>
      </c>
      <c r="V162" s="16"/>
      <c r="W162" s="18">
        <f t="shared" si="21"/>
        <v>111</v>
      </c>
      <c r="X162" s="15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I162" s="16"/>
      <c r="AJ162" s="18">
        <f t="shared" si="22"/>
        <v>0</v>
      </c>
      <c r="AK162" s="15">
        <v>0</v>
      </c>
      <c r="AL162" s="2">
        <v>0</v>
      </c>
      <c r="AM162" s="2">
        <v>0</v>
      </c>
      <c r="AN162" s="2">
        <v>83</v>
      </c>
      <c r="AO162" s="2">
        <v>21</v>
      </c>
      <c r="AP162" s="2">
        <v>0</v>
      </c>
      <c r="AV162" s="16"/>
      <c r="AW162" s="18">
        <f t="shared" si="23"/>
        <v>104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17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18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19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0"/>
        <v>0</v>
      </c>
    </row>
    <row r="163" spans="1:101" ht="13.05" customHeight="1" x14ac:dyDescent="0.2">
      <c r="A163" s="46" t="s">
        <v>204</v>
      </c>
      <c r="B163" s="46" t="s">
        <v>205</v>
      </c>
      <c r="C163" s="82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67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14</v>
      </c>
      <c r="N163" s="2">
        <v>0</v>
      </c>
      <c r="O163" s="2">
        <v>0</v>
      </c>
      <c r="P163" s="2">
        <v>0</v>
      </c>
      <c r="V163" s="16"/>
      <c r="W163" s="18">
        <f t="shared" si="21"/>
        <v>14</v>
      </c>
      <c r="X163" s="15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I163" s="16"/>
      <c r="AJ163" s="18">
        <f t="shared" si="22"/>
        <v>0</v>
      </c>
      <c r="AK163" s="15">
        <v>0</v>
      </c>
      <c r="AL163" s="2">
        <v>0</v>
      </c>
      <c r="AM163" s="2">
        <v>13</v>
      </c>
      <c r="AN163" s="2">
        <v>0</v>
      </c>
      <c r="AO163" s="2">
        <v>0</v>
      </c>
      <c r="AP163" s="2">
        <v>0</v>
      </c>
      <c r="AV163" s="16"/>
      <c r="AW163" s="18">
        <f t="shared" si="23"/>
        <v>13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17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18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19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0"/>
        <v>0</v>
      </c>
    </row>
    <row r="164" spans="1:101" ht="13.05" customHeight="1" x14ac:dyDescent="0.2">
      <c r="A164" s="46" t="s">
        <v>204</v>
      </c>
      <c r="B164" s="46" t="s">
        <v>205</v>
      </c>
      <c r="C164" s="82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67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V164" s="16"/>
      <c r="W164" s="18">
        <f t="shared" si="21"/>
        <v>0</v>
      </c>
      <c r="X164" s="15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I164" s="16"/>
      <c r="AJ164" s="18">
        <f t="shared" si="22"/>
        <v>0</v>
      </c>
      <c r="AK164" s="15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V164" s="16"/>
      <c r="AW164" s="18">
        <f t="shared" si="23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17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18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19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0"/>
        <v>0</v>
      </c>
    </row>
    <row r="165" spans="1:101" ht="13.05" customHeight="1" x14ac:dyDescent="0.2">
      <c r="A165" s="46" t="s">
        <v>204</v>
      </c>
      <c r="B165" s="46" t="s">
        <v>205</v>
      </c>
      <c r="C165" s="82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67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V165" s="16"/>
      <c r="W165" s="18">
        <f t="shared" si="21"/>
        <v>0</v>
      </c>
      <c r="X165" s="15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I165" s="16"/>
      <c r="AJ165" s="18">
        <f t="shared" si="22"/>
        <v>0</v>
      </c>
      <c r="AK165" s="15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V165" s="16"/>
      <c r="AW165" s="18">
        <f t="shared" si="23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17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18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19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0"/>
        <v>0</v>
      </c>
    </row>
    <row r="166" spans="1:101" ht="13.05" customHeight="1" x14ac:dyDescent="0.2">
      <c r="A166" s="46" t="s">
        <v>204</v>
      </c>
      <c r="B166" s="46" t="s">
        <v>205</v>
      </c>
      <c r="C166" s="82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67">
        <v>95</v>
      </c>
      <c r="I166" s="49" t="s">
        <v>208</v>
      </c>
      <c r="J166" s="43">
        <v>0</v>
      </c>
      <c r="K166" s="15">
        <v>0</v>
      </c>
      <c r="L166" s="2">
        <v>15</v>
      </c>
      <c r="M166" s="2">
        <v>0</v>
      </c>
      <c r="N166" s="2">
        <v>0</v>
      </c>
      <c r="O166" s="2">
        <v>0</v>
      </c>
      <c r="P166" s="2">
        <v>0</v>
      </c>
      <c r="V166" s="16"/>
      <c r="W166" s="18">
        <f t="shared" si="21"/>
        <v>15</v>
      </c>
      <c r="X166" s="15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I166" s="16"/>
      <c r="AJ166" s="18">
        <f t="shared" si="22"/>
        <v>0</v>
      </c>
      <c r="AK166" s="15">
        <v>0</v>
      </c>
      <c r="AL166" s="2">
        <v>15</v>
      </c>
      <c r="AM166" s="2">
        <v>0</v>
      </c>
      <c r="AN166" s="2">
        <v>0</v>
      </c>
      <c r="AO166" s="2">
        <v>0</v>
      </c>
      <c r="AP166" s="2">
        <v>0</v>
      </c>
      <c r="AV166" s="16"/>
      <c r="AW166" s="18">
        <f t="shared" si="23"/>
        <v>15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17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18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19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0"/>
        <v>0</v>
      </c>
    </row>
    <row r="167" spans="1:101" ht="13.05" customHeight="1" x14ac:dyDescent="0.2">
      <c r="A167" s="46" t="s">
        <v>204</v>
      </c>
      <c r="B167" s="46" t="s">
        <v>205</v>
      </c>
      <c r="C167" s="82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67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V167" s="16"/>
      <c r="W167" s="18">
        <f t="shared" si="21"/>
        <v>0</v>
      </c>
      <c r="X167" s="15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I167" s="16"/>
      <c r="AJ167" s="18">
        <f t="shared" si="22"/>
        <v>0</v>
      </c>
      <c r="AK167" s="15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0</v>
      </c>
      <c r="AV167" s="16"/>
      <c r="AW167" s="18">
        <f t="shared" si="23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17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18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19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0"/>
        <v>0</v>
      </c>
    </row>
    <row r="168" spans="1:101" ht="13.05" customHeight="1" x14ac:dyDescent="0.2">
      <c r="A168" s="46" t="s">
        <v>204</v>
      </c>
      <c r="B168" s="46" t="s">
        <v>205</v>
      </c>
      <c r="C168" s="82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67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V168" s="16"/>
      <c r="W168" s="18">
        <f t="shared" si="21"/>
        <v>0</v>
      </c>
      <c r="X168" s="15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I168" s="16"/>
      <c r="AJ168" s="18">
        <f t="shared" si="22"/>
        <v>0</v>
      </c>
      <c r="AK168" s="15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V168" s="16"/>
      <c r="AW168" s="18">
        <f t="shared" si="23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17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18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19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0"/>
        <v>0</v>
      </c>
    </row>
    <row r="169" spans="1:101" ht="13.05" customHeight="1" x14ac:dyDescent="0.2">
      <c r="A169" s="46" t="s">
        <v>204</v>
      </c>
      <c r="B169" s="46" t="s">
        <v>205</v>
      </c>
      <c r="C169" s="82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67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V169" s="16"/>
      <c r="W169" s="18">
        <f t="shared" si="21"/>
        <v>0</v>
      </c>
      <c r="X169" s="15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I169" s="16"/>
      <c r="AJ169" s="18">
        <f t="shared" si="22"/>
        <v>0</v>
      </c>
      <c r="AK169" s="15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V169" s="16"/>
      <c r="AW169" s="18">
        <f t="shared" si="23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17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18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19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0"/>
        <v>0</v>
      </c>
    </row>
    <row r="170" spans="1:101" ht="13.05" customHeight="1" x14ac:dyDescent="0.2">
      <c r="A170" s="46" t="s">
        <v>204</v>
      </c>
      <c r="B170" s="46" t="s">
        <v>205</v>
      </c>
      <c r="C170" s="82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67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V170" s="16"/>
      <c r="W170" s="18">
        <f t="shared" si="21"/>
        <v>0</v>
      </c>
      <c r="X170" s="15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I170" s="16"/>
      <c r="AJ170" s="18">
        <f t="shared" si="22"/>
        <v>0</v>
      </c>
      <c r="AK170" s="15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V170" s="16"/>
      <c r="AW170" s="18">
        <f t="shared" si="23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17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18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19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0"/>
        <v>0</v>
      </c>
    </row>
    <row r="171" spans="1:101" ht="13.05" customHeight="1" x14ac:dyDescent="0.2">
      <c r="A171" s="46" t="s">
        <v>204</v>
      </c>
      <c r="B171" s="46" t="s">
        <v>205</v>
      </c>
      <c r="C171" s="82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67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V171" s="16"/>
      <c r="W171" s="18">
        <f t="shared" si="21"/>
        <v>0</v>
      </c>
      <c r="X171" s="15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I171" s="16"/>
      <c r="AJ171" s="18">
        <f t="shared" si="22"/>
        <v>0</v>
      </c>
      <c r="AK171" s="15">
        <v>0</v>
      </c>
      <c r="AL171" s="2">
        <v>0</v>
      </c>
      <c r="AM171" s="2">
        <v>0</v>
      </c>
      <c r="AN171" s="2">
        <v>0</v>
      </c>
      <c r="AO171" s="2">
        <v>0</v>
      </c>
      <c r="AP171" s="2">
        <v>0</v>
      </c>
      <c r="AV171" s="16"/>
      <c r="AW171" s="18">
        <f t="shared" si="23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17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18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19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0"/>
        <v>0</v>
      </c>
    </row>
    <row r="172" spans="1:101" ht="13.05" customHeight="1" x14ac:dyDescent="0.2">
      <c r="A172" s="46" t="s">
        <v>204</v>
      </c>
      <c r="B172" s="46" t="s">
        <v>205</v>
      </c>
      <c r="C172" s="82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67">
        <v>15306</v>
      </c>
      <c r="I172" s="49" t="s">
        <v>214</v>
      </c>
      <c r="J172" s="43">
        <v>0</v>
      </c>
      <c r="K172" s="15">
        <v>0</v>
      </c>
      <c r="L172" s="2">
        <v>104</v>
      </c>
      <c r="M172" s="2">
        <v>0</v>
      </c>
      <c r="N172" s="2">
        <v>0</v>
      </c>
      <c r="O172" s="2">
        <v>0</v>
      </c>
      <c r="P172" s="2">
        <v>0</v>
      </c>
      <c r="V172" s="16"/>
      <c r="W172" s="18">
        <f t="shared" si="21"/>
        <v>104</v>
      </c>
      <c r="X172" s="15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I172" s="16"/>
      <c r="AJ172" s="18">
        <f t="shared" si="22"/>
        <v>0</v>
      </c>
      <c r="AK172" s="15">
        <v>0</v>
      </c>
      <c r="AL172" s="2">
        <v>101</v>
      </c>
      <c r="AM172" s="2">
        <v>0</v>
      </c>
      <c r="AN172" s="2">
        <v>0</v>
      </c>
      <c r="AO172" s="2">
        <v>0</v>
      </c>
      <c r="AP172" s="2">
        <v>0</v>
      </c>
      <c r="AV172" s="16"/>
      <c r="AW172" s="18">
        <f t="shared" si="23"/>
        <v>101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17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18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19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0"/>
        <v>0</v>
      </c>
    </row>
    <row r="173" spans="1:101" ht="13.05" customHeight="1" x14ac:dyDescent="0.2">
      <c r="A173" s="46" t="s">
        <v>204</v>
      </c>
      <c r="B173" s="46" t="s">
        <v>205</v>
      </c>
      <c r="C173" s="82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67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V173" s="16"/>
      <c r="W173" s="18">
        <f t="shared" si="21"/>
        <v>0</v>
      </c>
      <c r="X173" s="15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I173" s="16"/>
      <c r="AJ173" s="18">
        <f t="shared" si="22"/>
        <v>0</v>
      </c>
      <c r="AK173" s="15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V173" s="16"/>
      <c r="AW173" s="18">
        <f t="shared" si="23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17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18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19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0"/>
        <v>0</v>
      </c>
    </row>
    <row r="174" spans="1:101" ht="13.05" customHeight="1" x14ac:dyDescent="0.2">
      <c r="A174" s="46" t="s">
        <v>204</v>
      </c>
      <c r="B174" s="46" t="s">
        <v>205</v>
      </c>
      <c r="C174" s="82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67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V174" s="16"/>
      <c r="W174" s="18">
        <f t="shared" si="21"/>
        <v>0</v>
      </c>
      <c r="X174" s="15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I174" s="16"/>
      <c r="AJ174" s="18">
        <f t="shared" si="22"/>
        <v>0</v>
      </c>
      <c r="AK174" s="15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0</v>
      </c>
      <c r="AV174" s="16"/>
      <c r="AW174" s="18">
        <f t="shared" si="23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17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18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19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0"/>
        <v>0</v>
      </c>
    </row>
    <row r="175" spans="1:101" ht="13.05" customHeight="1" x14ac:dyDescent="0.2">
      <c r="A175" s="46" t="s">
        <v>204</v>
      </c>
      <c r="B175" s="46" t="s">
        <v>217</v>
      </c>
      <c r="C175" s="82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67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V175" s="16"/>
      <c r="W175" s="18">
        <f t="shared" si="21"/>
        <v>0</v>
      </c>
      <c r="X175" s="15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I175" s="16"/>
      <c r="AJ175" s="18">
        <f t="shared" si="22"/>
        <v>0</v>
      </c>
      <c r="AK175" s="15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V175" s="16"/>
      <c r="AW175" s="18">
        <f t="shared" si="23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17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18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19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0"/>
        <v>0</v>
      </c>
    </row>
    <row r="176" spans="1:101" ht="13.05" customHeight="1" x14ac:dyDescent="0.2">
      <c r="A176" s="46" t="s">
        <v>204</v>
      </c>
      <c r="B176" s="46" t="s">
        <v>217</v>
      </c>
      <c r="C176" s="82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67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V176" s="16"/>
      <c r="W176" s="18">
        <f t="shared" si="21"/>
        <v>0</v>
      </c>
      <c r="X176" s="15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I176" s="16"/>
      <c r="AJ176" s="18">
        <f t="shared" si="22"/>
        <v>0</v>
      </c>
      <c r="AK176" s="15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V176" s="16"/>
      <c r="AW176" s="18">
        <f t="shared" si="23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17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18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19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0"/>
        <v>0</v>
      </c>
    </row>
    <row r="177" spans="1:101" ht="13.05" customHeight="1" x14ac:dyDescent="0.2">
      <c r="A177" s="46" t="s">
        <v>204</v>
      </c>
      <c r="B177" s="46" t="s">
        <v>217</v>
      </c>
      <c r="C177" s="82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67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V177" s="16"/>
      <c r="W177" s="18">
        <f t="shared" si="21"/>
        <v>0</v>
      </c>
      <c r="X177" s="15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0</v>
      </c>
      <c r="AI177" s="16"/>
      <c r="AJ177" s="18">
        <f t="shared" si="22"/>
        <v>0</v>
      </c>
      <c r="AK177" s="15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0</v>
      </c>
      <c r="AV177" s="16"/>
      <c r="AW177" s="18">
        <f t="shared" si="23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17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18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19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0"/>
        <v>0</v>
      </c>
    </row>
    <row r="178" spans="1:101" ht="13.05" customHeight="1" x14ac:dyDescent="0.2">
      <c r="A178" s="46" t="s">
        <v>204</v>
      </c>
      <c r="B178" s="46" t="s">
        <v>217</v>
      </c>
      <c r="C178" s="82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67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V178" s="16"/>
      <c r="W178" s="18">
        <f t="shared" si="21"/>
        <v>0</v>
      </c>
      <c r="X178" s="15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I178" s="16"/>
      <c r="AJ178" s="18">
        <f t="shared" si="22"/>
        <v>0</v>
      </c>
      <c r="AK178" s="15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V178" s="16"/>
      <c r="AW178" s="18">
        <f t="shared" si="23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17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18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19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0"/>
        <v>0</v>
      </c>
    </row>
    <row r="179" spans="1:101" ht="13.05" customHeight="1" x14ac:dyDescent="0.2">
      <c r="A179" s="46" t="s">
        <v>204</v>
      </c>
      <c r="B179" s="46" t="s">
        <v>217</v>
      </c>
      <c r="C179" s="82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67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O179" s="2">
        <v>0</v>
      </c>
      <c r="P179" s="2">
        <v>4</v>
      </c>
      <c r="V179" s="16"/>
      <c r="W179" s="18">
        <f t="shared" si="21"/>
        <v>4</v>
      </c>
      <c r="X179" s="15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I179" s="16"/>
      <c r="AJ179" s="18">
        <f t="shared" si="22"/>
        <v>0</v>
      </c>
      <c r="AK179" s="15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4</v>
      </c>
      <c r="AV179" s="16"/>
      <c r="AW179" s="18">
        <f t="shared" si="23"/>
        <v>4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17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18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19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0"/>
        <v>0</v>
      </c>
    </row>
    <row r="180" spans="1:101" ht="13.05" customHeight="1" x14ac:dyDescent="0.2">
      <c r="A180" s="46" t="s">
        <v>204</v>
      </c>
      <c r="B180" s="46" t="s">
        <v>205</v>
      </c>
      <c r="C180" s="82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67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V180" s="16"/>
      <c r="W180" s="18">
        <f t="shared" si="21"/>
        <v>0</v>
      </c>
      <c r="X180" s="15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I180" s="16"/>
      <c r="AJ180" s="18">
        <f t="shared" si="22"/>
        <v>0</v>
      </c>
      <c r="AK180" s="15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V180" s="16"/>
      <c r="AW180" s="18">
        <f t="shared" si="23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17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18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19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0"/>
        <v>0</v>
      </c>
    </row>
    <row r="181" spans="1:101" ht="13.05" customHeight="1" x14ac:dyDescent="0.2">
      <c r="A181" s="46" t="s">
        <v>204</v>
      </c>
      <c r="B181" s="46" t="s">
        <v>217</v>
      </c>
      <c r="C181" s="82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67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V181" s="16"/>
      <c r="W181" s="18">
        <f t="shared" si="21"/>
        <v>0</v>
      </c>
      <c r="X181" s="15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I181" s="16"/>
      <c r="AJ181" s="18">
        <f t="shared" si="22"/>
        <v>0</v>
      </c>
      <c r="AK181" s="15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V181" s="16"/>
      <c r="AW181" s="18">
        <f t="shared" si="23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17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18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19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0"/>
        <v>0</v>
      </c>
    </row>
    <row r="182" spans="1:101" ht="13.05" customHeight="1" x14ac:dyDescent="0.2">
      <c r="A182" s="46" t="s">
        <v>204</v>
      </c>
      <c r="B182" s="46" t="s">
        <v>226</v>
      </c>
      <c r="C182" s="82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67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V182" s="16"/>
      <c r="W182" s="18">
        <f t="shared" si="21"/>
        <v>0</v>
      </c>
      <c r="X182" s="15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I182" s="16"/>
      <c r="AJ182" s="18">
        <f t="shared" si="22"/>
        <v>0</v>
      </c>
      <c r="AK182" s="15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V182" s="16"/>
      <c r="AW182" s="18">
        <f t="shared" si="23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17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18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19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0"/>
        <v>0</v>
      </c>
    </row>
    <row r="183" spans="1:101" ht="13.05" customHeight="1" x14ac:dyDescent="0.2">
      <c r="A183" s="46" t="s">
        <v>204</v>
      </c>
      <c r="B183" s="46" t="s">
        <v>226</v>
      </c>
      <c r="C183" s="82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67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V183" s="16"/>
      <c r="W183" s="18">
        <f t="shared" si="21"/>
        <v>0</v>
      </c>
      <c r="X183" s="15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I183" s="16"/>
      <c r="AJ183" s="18">
        <f t="shared" si="22"/>
        <v>0</v>
      </c>
      <c r="AK183" s="15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0</v>
      </c>
      <c r="AV183" s="16"/>
      <c r="AW183" s="18">
        <f t="shared" si="23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17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18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19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0"/>
        <v>0</v>
      </c>
    </row>
    <row r="184" spans="1:101" ht="13.05" customHeight="1" x14ac:dyDescent="0.2">
      <c r="A184" s="46" t="s">
        <v>204</v>
      </c>
      <c r="B184" s="46" t="s">
        <v>226</v>
      </c>
      <c r="C184" s="82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67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60</v>
      </c>
      <c r="N184" s="2">
        <v>0</v>
      </c>
      <c r="O184" s="2">
        <v>61</v>
      </c>
      <c r="P184" s="2">
        <v>0</v>
      </c>
      <c r="V184" s="16"/>
      <c r="W184" s="18">
        <f t="shared" si="21"/>
        <v>121</v>
      </c>
      <c r="X184" s="15">
        <v>0</v>
      </c>
      <c r="Y184" s="2">
        <v>0</v>
      </c>
      <c r="Z184" s="2">
        <v>12</v>
      </c>
      <c r="AA184" s="2">
        <v>0</v>
      </c>
      <c r="AB184" s="2">
        <v>4</v>
      </c>
      <c r="AC184" s="2">
        <v>0</v>
      </c>
      <c r="AI184" s="16"/>
      <c r="AJ184" s="18">
        <f t="shared" si="22"/>
        <v>16</v>
      </c>
      <c r="AK184" s="15">
        <v>0</v>
      </c>
      <c r="AL184" s="2">
        <v>0</v>
      </c>
      <c r="AM184" s="2">
        <v>54</v>
      </c>
      <c r="AN184" s="2">
        <v>0</v>
      </c>
      <c r="AO184" s="2">
        <v>46</v>
      </c>
      <c r="AP184" s="2">
        <v>0</v>
      </c>
      <c r="AV184" s="16"/>
      <c r="AW184" s="18">
        <f t="shared" si="23"/>
        <v>100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17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18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19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0"/>
        <v>0</v>
      </c>
    </row>
    <row r="185" spans="1:101" ht="13.05" customHeight="1" x14ac:dyDescent="0.2">
      <c r="A185" s="46" t="s">
        <v>204</v>
      </c>
      <c r="B185" s="46" t="s">
        <v>226</v>
      </c>
      <c r="C185" s="82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67">
        <v>106</v>
      </c>
      <c r="I185" s="49" t="s">
        <v>231</v>
      </c>
      <c r="J185" s="43">
        <v>0</v>
      </c>
      <c r="K185" s="15">
        <v>0</v>
      </c>
      <c r="L185" s="2">
        <v>57</v>
      </c>
      <c r="M185" s="2">
        <v>0</v>
      </c>
      <c r="N185" s="2">
        <v>0</v>
      </c>
      <c r="O185" s="2">
        <v>0</v>
      </c>
      <c r="P185" s="2">
        <v>0</v>
      </c>
      <c r="V185" s="16"/>
      <c r="W185" s="18">
        <f t="shared" si="21"/>
        <v>57</v>
      </c>
      <c r="X185" s="15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I185" s="16"/>
      <c r="AJ185" s="18">
        <f t="shared" si="22"/>
        <v>0</v>
      </c>
      <c r="AK185" s="15">
        <v>0</v>
      </c>
      <c r="AL185" s="2">
        <v>46</v>
      </c>
      <c r="AM185" s="2">
        <v>0</v>
      </c>
      <c r="AN185" s="2">
        <v>0</v>
      </c>
      <c r="AO185" s="2">
        <v>0</v>
      </c>
      <c r="AP185" s="2">
        <v>0</v>
      </c>
      <c r="AV185" s="16"/>
      <c r="AW185" s="18">
        <f t="shared" si="23"/>
        <v>46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17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18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19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0"/>
        <v>0</v>
      </c>
    </row>
    <row r="186" spans="1:101" ht="13.05" customHeight="1" x14ac:dyDescent="0.2">
      <c r="A186" s="46" t="s">
        <v>204</v>
      </c>
      <c r="B186" s="46" t="s">
        <v>226</v>
      </c>
      <c r="C186" s="82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67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V186" s="16"/>
      <c r="W186" s="18">
        <f t="shared" si="21"/>
        <v>0</v>
      </c>
      <c r="X186" s="15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I186" s="16"/>
      <c r="AJ186" s="18">
        <f t="shared" si="22"/>
        <v>0</v>
      </c>
      <c r="AK186" s="15">
        <v>0</v>
      </c>
      <c r="AL186" s="2">
        <v>0</v>
      </c>
      <c r="AM186" s="2">
        <v>0</v>
      </c>
      <c r="AN186" s="2">
        <v>0</v>
      </c>
      <c r="AO186" s="2">
        <v>0</v>
      </c>
      <c r="AP186" s="2">
        <v>0</v>
      </c>
      <c r="AV186" s="16"/>
      <c r="AW186" s="18">
        <f t="shared" si="23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17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18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19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0"/>
        <v>0</v>
      </c>
    </row>
    <row r="187" spans="1:101" ht="13.05" customHeight="1" x14ac:dyDescent="0.2">
      <c r="A187" s="46" t="s">
        <v>204</v>
      </c>
      <c r="B187" s="46" t="s">
        <v>226</v>
      </c>
      <c r="C187" s="82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67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V187" s="16"/>
      <c r="W187" s="18">
        <f t="shared" si="21"/>
        <v>0</v>
      </c>
      <c r="X187" s="15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I187" s="16"/>
      <c r="AJ187" s="18">
        <f t="shared" si="22"/>
        <v>0</v>
      </c>
      <c r="AK187" s="15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V187" s="16"/>
      <c r="AW187" s="18">
        <f t="shared" si="23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17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18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19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0"/>
        <v>0</v>
      </c>
    </row>
    <row r="188" spans="1:101" ht="13.05" customHeight="1" x14ac:dyDescent="0.2">
      <c r="A188" s="46" t="s">
        <v>204</v>
      </c>
      <c r="B188" s="46" t="s">
        <v>226</v>
      </c>
      <c r="C188" s="82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67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V188" s="16"/>
      <c r="W188" s="18">
        <f t="shared" si="21"/>
        <v>0</v>
      </c>
      <c r="X188" s="15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I188" s="16"/>
      <c r="AJ188" s="18">
        <f t="shared" si="22"/>
        <v>0</v>
      </c>
      <c r="AK188" s="15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V188" s="16"/>
      <c r="AW188" s="18">
        <f t="shared" si="23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17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18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19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0"/>
        <v>0</v>
      </c>
    </row>
    <row r="189" spans="1:101" ht="13.05" customHeight="1" x14ac:dyDescent="0.2">
      <c r="A189" s="46" t="s">
        <v>204</v>
      </c>
      <c r="B189" s="46" t="s">
        <v>226</v>
      </c>
      <c r="C189" s="82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67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V189" s="16"/>
      <c r="W189" s="18">
        <f t="shared" si="21"/>
        <v>0</v>
      </c>
      <c r="X189" s="15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I189" s="16"/>
      <c r="AJ189" s="18">
        <f t="shared" si="22"/>
        <v>0</v>
      </c>
      <c r="AK189" s="15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V189" s="16"/>
      <c r="AW189" s="18">
        <f t="shared" si="23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17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18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19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0"/>
        <v>0</v>
      </c>
    </row>
    <row r="190" spans="1:101" ht="13.05" customHeight="1" x14ac:dyDescent="0.2">
      <c r="A190" s="46" t="s">
        <v>204</v>
      </c>
      <c r="B190" s="46" t="s">
        <v>226</v>
      </c>
      <c r="C190" s="82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67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V190" s="16"/>
      <c r="W190" s="18">
        <f t="shared" si="21"/>
        <v>0</v>
      </c>
      <c r="X190" s="15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I190" s="16"/>
      <c r="AJ190" s="18">
        <f t="shared" si="22"/>
        <v>0</v>
      </c>
      <c r="AK190" s="15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V190" s="16"/>
      <c r="AW190" s="18">
        <f t="shared" si="23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17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18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19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0"/>
        <v>0</v>
      </c>
    </row>
    <row r="191" spans="1:101" ht="13.05" customHeight="1" x14ac:dyDescent="0.2">
      <c r="A191" s="46" t="s">
        <v>204</v>
      </c>
      <c r="B191" s="46" t="s">
        <v>226</v>
      </c>
      <c r="C191" s="82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67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59</v>
      </c>
      <c r="N191" s="2">
        <v>0</v>
      </c>
      <c r="O191" s="2">
        <v>36</v>
      </c>
      <c r="P191" s="2">
        <v>0</v>
      </c>
      <c r="V191" s="16"/>
      <c r="W191" s="18">
        <f t="shared" si="21"/>
        <v>95</v>
      </c>
      <c r="X191" s="15">
        <v>0</v>
      </c>
      <c r="Y191" s="2">
        <v>0</v>
      </c>
      <c r="Z191" s="2">
        <v>8</v>
      </c>
      <c r="AA191" s="2">
        <v>0</v>
      </c>
      <c r="AB191" s="2">
        <v>7</v>
      </c>
      <c r="AC191" s="2">
        <v>0</v>
      </c>
      <c r="AI191" s="16"/>
      <c r="AJ191" s="18">
        <f t="shared" si="22"/>
        <v>15</v>
      </c>
      <c r="AK191" s="15">
        <v>0</v>
      </c>
      <c r="AL191" s="2">
        <v>0</v>
      </c>
      <c r="AM191" s="2">
        <v>57</v>
      </c>
      <c r="AN191" s="2">
        <v>0</v>
      </c>
      <c r="AO191" s="2">
        <v>30</v>
      </c>
      <c r="AP191" s="2">
        <v>0</v>
      </c>
      <c r="AV191" s="16"/>
      <c r="AW191" s="18">
        <f t="shared" si="23"/>
        <v>87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17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18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19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0"/>
        <v>0</v>
      </c>
    </row>
    <row r="192" spans="1:101" ht="13.05" customHeight="1" x14ac:dyDescent="0.2">
      <c r="A192" s="46" t="s">
        <v>204</v>
      </c>
      <c r="B192" s="46" t="s">
        <v>226</v>
      </c>
      <c r="C192" s="82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67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V192" s="16"/>
      <c r="W192" s="18">
        <f t="shared" si="21"/>
        <v>0</v>
      </c>
      <c r="X192" s="15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I192" s="16"/>
      <c r="AJ192" s="18">
        <f t="shared" si="22"/>
        <v>0</v>
      </c>
      <c r="AK192" s="15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V192" s="16"/>
      <c r="AW192" s="18">
        <f t="shared" si="23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17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18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19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0"/>
        <v>0</v>
      </c>
    </row>
    <row r="193" spans="1:101" ht="13.05" customHeight="1" x14ac:dyDescent="0.2">
      <c r="A193" s="46" t="s">
        <v>204</v>
      </c>
      <c r="B193" s="46" t="s">
        <v>226</v>
      </c>
      <c r="C193" s="82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67">
        <v>18741</v>
      </c>
      <c r="I193" s="49" t="s">
        <v>239</v>
      </c>
      <c r="J193" s="43">
        <v>0</v>
      </c>
      <c r="K193" s="15">
        <v>0</v>
      </c>
      <c r="L193" s="2">
        <v>7</v>
      </c>
      <c r="M193" s="2">
        <v>0</v>
      </c>
      <c r="N193" s="2">
        <v>0</v>
      </c>
      <c r="O193" s="2">
        <v>0</v>
      </c>
      <c r="P193" s="2">
        <v>0</v>
      </c>
      <c r="V193" s="16"/>
      <c r="W193" s="18">
        <f t="shared" si="21"/>
        <v>7</v>
      </c>
      <c r="X193" s="15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I193" s="16"/>
      <c r="AJ193" s="18">
        <f t="shared" si="22"/>
        <v>0</v>
      </c>
      <c r="AK193" s="15">
        <v>0</v>
      </c>
      <c r="AL193" s="2">
        <v>7</v>
      </c>
      <c r="AM193" s="2">
        <v>0</v>
      </c>
      <c r="AN193" s="2">
        <v>0</v>
      </c>
      <c r="AO193" s="2">
        <v>0</v>
      </c>
      <c r="AP193" s="2">
        <v>0</v>
      </c>
      <c r="AV193" s="16"/>
      <c r="AW193" s="18">
        <f t="shared" si="23"/>
        <v>7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17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18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19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0"/>
        <v>0</v>
      </c>
    </row>
    <row r="194" spans="1:101" ht="13.05" customHeight="1" x14ac:dyDescent="0.2">
      <c r="A194" s="46" t="s">
        <v>204</v>
      </c>
      <c r="B194" s="46" t="s">
        <v>226</v>
      </c>
      <c r="C194" s="82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67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V194" s="16"/>
      <c r="W194" s="18">
        <f t="shared" si="21"/>
        <v>0</v>
      </c>
      <c r="X194" s="15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I194" s="16"/>
      <c r="AJ194" s="18">
        <f t="shared" si="22"/>
        <v>0</v>
      </c>
      <c r="AK194" s="15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V194" s="16"/>
      <c r="AW194" s="18">
        <f t="shared" si="23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17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18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19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0"/>
        <v>0</v>
      </c>
    </row>
    <row r="195" spans="1:101" ht="13.05" customHeight="1" x14ac:dyDescent="0.2">
      <c r="A195" s="46" t="s">
        <v>204</v>
      </c>
      <c r="B195" s="46" t="s">
        <v>241</v>
      </c>
      <c r="C195" s="82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67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</v>
      </c>
      <c r="O195" s="2">
        <v>0</v>
      </c>
      <c r="P195" s="2">
        <v>0</v>
      </c>
      <c r="V195" s="16"/>
      <c r="W195" s="18">
        <f t="shared" si="21"/>
        <v>2</v>
      </c>
      <c r="X195" s="15">
        <v>0</v>
      </c>
      <c r="Y195" s="2">
        <v>0</v>
      </c>
      <c r="Z195" s="2">
        <v>0</v>
      </c>
      <c r="AA195" s="2">
        <v>12</v>
      </c>
      <c r="AB195" s="2">
        <v>0</v>
      </c>
      <c r="AC195" s="2">
        <v>0</v>
      </c>
      <c r="AI195" s="16"/>
      <c r="AJ195" s="18">
        <f t="shared" si="22"/>
        <v>12</v>
      </c>
      <c r="AK195" s="15">
        <v>0</v>
      </c>
      <c r="AL195" s="2">
        <v>0</v>
      </c>
      <c r="AM195" s="2">
        <v>0</v>
      </c>
      <c r="AN195" s="2">
        <v>2</v>
      </c>
      <c r="AO195" s="2">
        <v>0</v>
      </c>
      <c r="AP195" s="2">
        <v>0</v>
      </c>
      <c r="AV195" s="16"/>
      <c r="AW195" s="18">
        <f t="shared" si="23"/>
        <v>2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17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18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19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0"/>
        <v>0</v>
      </c>
    </row>
    <row r="196" spans="1:101" ht="13.05" customHeight="1" x14ac:dyDescent="0.2">
      <c r="A196" s="46" t="s">
        <v>204</v>
      </c>
      <c r="B196" s="46" t="s">
        <v>241</v>
      </c>
      <c r="C196" s="82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67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V196" s="16"/>
      <c r="W196" s="18">
        <f t="shared" si="21"/>
        <v>0</v>
      </c>
      <c r="X196" s="15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I196" s="16"/>
      <c r="AJ196" s="18">
        <f t="shared" si="22"/>
        <v>0</v>
      </c>
      <c r="AK196" s="15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V196" s="16"/>
      <c r="AW196" s="18">
        <f t="shared" si="23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17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18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19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0"/>
        <v>0</v>
      </c>
    </row>
    <row r="197" spans="1:101" ht="13.05" customHeight="1" x14ac:dyDescent="0.2">
      <c r="A197" s="46" t="s">
        <v>204</v>
      </c>
      <c r="B197" s="46" t="s">
        <v>241</v>
      </c>
      <c r="C197" s="82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67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V197" s="16"/>
      <c r="W197" s="18">
        <f t="shared" si="21"/>
        <v>0</v>
      </c>
      <c r="X197" s="15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I197" s="16"/>
      <c r="AJ197" s="18">
        <f t="shared" si="22"/>
        <v>0</v>
      </c>
      <c r="AK197" s="15">
        <v>0</v>
      </c>
      <c r="AL197" s="2">
        <v>0</v>
      </c>
      <c r="AM197" s="2">
        <v>0</v>
      </c>
      <c r="AN197" s="2">
        <v>0</v>
      </c>
      <c r="AO197" s="2">
        <v>0</v>
      </c>
      <c r="AP197" s="2">
        <v>0</v>
      </c>
      <c r="AV197" s="16"/>
      <c r="AW197" s="18">
        <f t="shared" si="23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17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18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19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0"/>
        <v>0</v>
      </c>
    </row>
    <row r="198" spans="1:101" ht="13.05" customHeight="1" x14ac:dyDescent="0.2">
      <c r="A198" s="46" t="s">
        <v>204</v>
      </c>
      <c r="B198" s="46" t="s">
        <v>241</v>
      </c>
      <c r="C198" s="82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67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V198" s="16"/>
      <c r="W198" s="18">
        <f t="shared" si="21"/>
        <v>0</v>
      </c>
      <c r="X198" s="15">
        <v>0</v>
      </c>
      <c r="Y198" s="2">
        <v>0</v>
      </c>
      <c r="Z198" s="2">
        <v>0</v>
      </c>
      <c r="AA198" s="2">
        <v>4</v>
      </c>
      <c r="AB198" s="2">
        <v>0</v>
      </c>
      <c r="AC198" s="2">
        <v>0</v>
      </c>
      <c r="AI198" s="16"/>
      <c r="AJ198" s="18">
        <f t="shared" si="22"/>
        <v>4</v>
      </c>
      <c r="AK198" s="15">
        <v>0</v>
      </c>
      <c r="AL198" s="2">
        <v>0</v>
      </c>
      <c r="AM198" s="2">
        <v>0</v>
      </c>
      <c r="AN198" s="2">
        <v>0</v>
      </c>
      <c r="AO198" s="2">
        <v>0</v>
      </c>
      <c r="AP198" s="2">
        <v>0</v>
      </c>
      <c r="AV198" s="16"/>
      <c r="AW198" s="18">
        <f t="shared" si="23"/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4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5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6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27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2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67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V199" s="16"/>
      <c r="W199" s="18">
        <f t="shared" ref="W199:W262" si="28">SUM(K199:V199)</f>
        <v>0</v>
      </c>
      <c r="X199" s="15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I199" s="16"/>
      <c r="AJ199" s="18">
        <f t="shared" ref="AJ199:AJ262" si="29">SUM(X199:AI199)</f>
        <v>0</v>
      </c>
      <c r="AK199" s="15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V199" s="16"/>
      <c r="AW199" s="18">
        <f t="shared" ref="AW199:AW262" si="30">SUM(AK199:AV199)</f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4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5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6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27"/>
        <v>0</v>
      </c>
    </row>
    <row r="200" spans="1:101" ht="13.05" customHeight="1" x14ac:dyDescent="0.2">
      <c r="A200" s="46" t="s">
        <v>204</v>
      </c>
      <c r="B200" s="46" t="s">
        <v>241</v>
      </c>
      <c r="C200" s="82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67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V200" s="16"/>
      <c r="W200" s="18">
        <f t="shared" si="28"/>
        <v>0</v>
      </c>
      <c r="X200" s="15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I200" s="16"/>
      <c r="AJ200" s="18">
        <f t="shared" si="29"/>
        <v>0</v>
      </c>
      <c r="AK200" s="15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V200" s="16"/>
      <c r="AW200" s="18">
        <f t="shared" si="30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4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5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6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27"/>
        <v>0</v>
      </c>
    </row>
    <row r="201" spans="1:101" ht="13.05" customHeight="1" x14ac:dyDescent="0.2">
      <c r="A201" s="46" t="s">
        <v>204</v>
      </c>
      <c r="B201" s="46" t="s">
        <v>241</v>
      </c>
      <c r="C201" s="82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67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2</v>
      </c>
      <c r="O201" s="2">
        <v>0</v>
      </c>
      <c r="P201" s="2">
        <v>0</v>
      </c>
      <c r="V201" s="16"/>
      <c r="W201" s="18">
        <f t="shared" si="28"/>
        <v>2</v>
      </c>
      <c r="X201" s="15">
        <v>0</v>
      </c>
      <c r="Y201" s="2">
        <v>0</v>
      </c>
      <c r="Z201" s="2">
        <v>0</v>
      </c>
      <c r="AA201" s="2">
        <v>11</v>
      </c>
      <c r="AB201" s="2">
        <v>0</v>
      </c>
      <c r="AC201" s="2">
        <v>0</v>
      </c>
      <c r="AI201" s="16"/>
      <c r="AJ201" s="18">
        <f t="shared" si="29"/>
        <v>11</v>
      </c>
      <c r="AK201" s="15">
        <v>0</v>
      </c>
      <c r="AL201" s="2">
        <v>0</v>
      </c>
      <c r="AM201" s="2">
        <v>0</v>
      </c>
      <c r="AN201" s="2">
        <v>2</v>
      </c>
      <c r="AO201" s="2">
        <v>0</v>
      </c>
      <c r="AP201" s="2">
        <v>0</v>
      </c>
      <c r="AV201" s="16"/>
      <c r="AW201" s="18">
        <f t="shared" si="30"/>
        <v>2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4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5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6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27"/>
        <v>0</v>
      </c>
    </row>
    <row r="202" spans="1:101" ht="13.05" customHeight="1" x14ac:dyDescent="0.2">
      <c r="A202" s="46" t="s">
        <v>204</v>
      </c>
      <c r="B202" s="46" t="s">
        <v>241</v>
      </c>
      <c r="C202" s="82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67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V202" s="16"/>
      <c r="W202" s="18">
        <f t="shared" si="28"/>
        <v>0</v>
      </c>
      <c r="X202" s="15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I202" s="16"/>
      <c r="AJ202" s="18">
        <f t="shared" si="29"/>
        <v>0</v>
      </c>
      <c r="AK202" s="15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0</v>
      </c>
      <c r="AV202" s="16"/>
      <c r="AW202" s="18">
        <f t="shared" si="30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4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5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6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27"/>
        <v>0</v>
      </c>
    </row>
    <row r="203" spans="1:101" ht="13.05" customHeight="1" x14ac:dyDescent="0.2">
      <c r="A203" s="46" t="s">
        <v>204</v>
      </c>
      <c r="B203" s="46" t="s">
        <v>205</v>
      </c>
      <c r="C203" s="82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67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61</v>
      </c>
      <c r="O203" s="2">
        <v>0</v>
      </c>
      <c r="P203" s="2">
        <v>0</v>
      </c>
      <c r="V203" s="16"/>
      <c r="W203" s="18">
        <f t="shared" si="28"/>
        <v>61</v>
      </c>
      <c r="X203" s="15">
        <v>0</v>
      </c>
      <c r="Y203" s="2">
        <v>0</v>
      </c>
      <c r="Z203" s="2">
        <v>0</v>
      </c>
      <c r="AA203" s="2">
        <v>7</v>
      </c>
      <c r="AB203" s="2">
        <v>0</v>
      </c>
      <c r="AC203" s="2">
        <v>0</v>
      </c>
      <c r="AI203" s="16"/>
      <c r="AJ203" s="18">
        <f t="shared" si="29"/>
        <v>7</v>
      </c>
      <c r="AK203" s="15">
        <v>0</v>
      </c>
      <c r="AL203" s="2">
        <v>0</v>
      </c>
      <c r="AM203" s="2">
        <v>0</v>
      </c>
      <c r="AN203" s="2">
        <v>55</v>
      </c>
      <c r="AO203" s="2">
        <v>0</v>
      </c>
      <c r="AP203" s="2">
        <v>0</v>
      </c>
      <c r="AV203" s="16"/>
      <c r="AW203" s="18">
        <f t="shared" si="30"/>
        <v>55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4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5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6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27"/>
        <v>0</v>
      </c>
    </row>
    <row r="204" spans="1:101" ht="13.05" customHeight="1" x14ac:dyDescent="0.2">
      <c r="A204" s="46" t="s">
        <v>204</v>
      </c>
      <c r="B204" s="46" t="s">
        <v>241</v>
      </c>
      <c r="C204" s="82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67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V204" s="16"/>
      <c r="W204" s="18">
        <f t="shared" si="28"/>
        <v>0</v>
      </c>
      <c r="X204" s="15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I204" s="16"/>
      <c r="AJ204" s="18">
        <f t="shared" si="29"/>
        <v>0</v>
      </c>
      <c r="AK204" s="15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V204" s="16"/>
      <c r="AW204" s="18">
        <f t="shared" si="30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4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5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6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27"/>
        <v>0</v>
      </c>
    </row>
    <row r="205" spans="1:101" ht="13.05" customHeight="1" x14ac:dyDescent="0.2">
      <c r="A205" s="46" t="s">
        <v>204</v>
      </c>
      <c r="B205" s="46" t="s">
        <v>251</v>
      </c>
      <c r="C205" s="82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67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16</v>
      </c>
      <c r="O205" s="2">
        <v>0</v>
      </c>
      <c r="P205" s="2">
        <v>0</v>
      </c>
      <c r="V205" s="16"/>
      <c r="W205" s="18">
        <f t="shared" si="28"/>
        <v>16</v>
      </c>
      <c r="X205" s="15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I205" s="16"/>
      <c r="AJ205" s="18">
        <f t="shared" si="29"/>
        <v>0</v>
      </c>
      <c r="AK205" s="15">
        <v>0</v>
      </c>
      <c r="AL205" s="2">
        <v>0</v>
      </c>
      <c r="AM205" s="2">
        <v>0</v>
      </c>
      <c r="AN205" s="2">
        <v>9</v>
      </c>
      <c r="AO205" s="2">
        <v>0</v>
      </c>
      <c r="AP205" s="2">
        <v>0</v>
      </c>
      <c r="AV205" s="16"/>
      <c r="AW205" s="18">
        <f t="shared" si="30"/>
        <v>9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4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5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6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27"/>
        <v>0</v>
      </c>
    </row>
    <row r="206" spans="1:101" ht="13.05" customHeight="1" x14ac:dyDescent="0.2">
      <c r="A206" s="46" t="s">
        <v>204</v>
      </c>
      <c r="B206" s="46" t="s">
        <v>251</v>
      </c>
      <c r="C206" s="82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67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O206" s="2">
        <v>5</v>
      </c>
      <c r="P206" s="2">
        <v>0</v>
      </c>
      <c r="V206" s="16"/>
      <c r="W206" s="18">
        <f t="shared" si="28"/>
        <v>5</v>
      </c>
      <c r="X206" s="15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I206" s="16"/>
      <c r="AJ206" s="18">
        <f t="shared" si="29"/>
        <v>0</v>
      </c>
      <c r="AK206" s="15">
        <v>0</v>
      </c>
      <c r="AL206" s="2">
        <v>0</v>
      </c>
      <c r="AM206" s="2">
        <v>0</v>
      </c>
      <c r="AN206" s="2">
        <v>0</v>
      </c>
      <c r="AO206" s="2">
        <v>2</v>
      </c>
      <c r="AP206" s="2">
        <v>0</v>
      </c>
      <c r="AV206" s="16"/>
      <c r="AW206" s="18">
        <f t="shared" si="30"/>
        <v>2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4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5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6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27"/>
        <v>0</v>
      </c>
    </row>
    <row r="207" spans="1:101" ht="13.05" customHeight="1" x14ac:dyDescent="0.2">
      <c r="A207" s="46" t="s">
        <v>204</v>
      </c>
      <c r="B207" s="46" t="s">
        <v>251</v>
      </c>
      <c r="C207" s="82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67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20</v>
      </c>
      <c r="N207" s="2">
        <v>2</v>
      </c>
      <c r="O207" s="2">
        <v>0</v>
      </c>
      <c r="P207" s="2">
        <v>0</v>
      </c>
      <c r="V207" s="16"/>
      <c r="W207" s="18">
        <f t="shared" si="28"/>
        <v>22</v>
      </c>
      <c r="X207" s="15">
        <v>0</v>
      </c>
      <c r="Y207" s="2">
        <v>0</v>
      </c>
      <c r="Z207" s="2">
        <v>9</v>
      </c>
      <c r="AA207" s="2">
        <v>0</v>
      </c>
      <c r="AB207" s="2">
        <v>0</v>
      </c>
      <c r="AC207" s="2">
        <v>0</v>
      </c>
      <c r="AI207" s="16"/>
      <c r="AJ207" s="18">
        <f t="shared" si="29"/>
        <v>9</v>
      </c>
      <c r="AK207" s="15">
        <v>0</v>
      </c>
      <c r="AL207" s="2">
        <v>0</v>
      </c>
      <c r="AM207" s="2">
        <v>13</v>
      </c>
      <c r="AN207" s="2">
        <v>2</v>
      </c>
      <c r="AO207" s="2">
        <v>0</v>
      </c>
      <c r="AP207" s="2">
        <v>0</v>
      </c>
      <c r="AV207" s="16"/>
      <c r="AW207" s="18">
        <f t="shared" si="30"/>
        <v>15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4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5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6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27"/>
        <v>0</v>
      </c>
    </row>
    <row r="208" spans="1:101" ht="13.05" customHeight="1" x14ac:dyDescent="0.2">
      <c r="A208" s="46" t="s">
        <v>204</v>
      </c>
      <c r="B208" s="46" t="s">
        <v>251</v>
      </c>
      <c r="C208" s="82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67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3</v>
      </c>
      <c r="O208" s="2">
        <v>0</v>
      </c>
      <c r="P208" s="2">
        <v>0</v>
      </c>
      <c r="V208" s="16"/>
      <c r="W208" s="18">
        <f t="shared" si="28"/>
        <v>3</v>
      </c>
      <c r="X208" s="15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I208" s="16"/>
      <c r="AJ208" s="18">
        <f t="shared" si="29"/>
        <v>0</v>
      </c>
      <c r="AK208" s="15">
        <v>0</v>
      </c>
      <c r="AL208" s="2">
        <v>0</v>
      </c>
      <c r="AM208" s="2">
        <v>0</v>
      </c>
      <c r="AN208" s="2">
        <v>2</v>
      </c>
      <c r="AO208" s="2">
        <v>0</v>
      </c>
      <c r="AP208" s="2">
        <v>0</v>
      </c>
      <c r="AV208" s="16"/>
      <c r="AW208" s="18">
        <f t="shared" si="30"/>
        <v>2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4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5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6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27"/>
        <v>0</v>
      </c>
    </row>
    <row r="209" spans="1:101" ht="13.05" customHeight="1" x14ac:dyDescent="0.2">
      <c r="A209" s="46" t="s">
        <v>204</v>
      </c>
      <c r="B209" s="46" t="s">
        <v>251</v>
      </c>
      <c r="C209" s="82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67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V209" s="16"/>
      <c r="W209" s="18">
        <f t="shared" si="28"/>
        <v>0</v>
      </c>
      <c r="X209" s="15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I209" s="16"/>
      <c r="AJ209" s="18">
        <f t="shared" si="29"/>
        <v>0</v>
      </c>
      <c r="AK209" s="15">
        <v>0</v>
      </c>
      <c r="AL209" s="2">
        <v>0</v>
      </c>
      <c r="AM209" s="2">
        <v>0</v>
      </c>
      <c r="AN209" s="2">
        <v>0</v>
      </c>
      <c r="AO209" s="2">
        <v>0</v>
      </c>
      <c r="AP209" s="2">
        <v>0</v>
      </c>
      <c r="AV209" s="16"/>
      <c r="AW209" s="18">
        <f t="shared" si="30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4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5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6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27"/>
        <v>0</v>
      </c>
    </row>
    <row r="210" spans="1:101" ht="13.05" customHeight="1" x14ac:dyDescent="0.2">
      <c r="A210" s="46" t="s">
        <v>204</v>
      </c>
      <c r="B210" s="46" t="s">
        <v>205</v>
      </c>
      <c r="C210" s="82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67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O210" s="2">
        <v>2</v>
      </c>
      <c r="P210" s="2">
        <v>0</v>
      </c>
      <c r="V210" s="16"/>
      <c r="W210" s="18">
        <f t="shared" si="28"/>
        <v>2</v>
      </c>
      <c r="X210" s="15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I210" s="16"/>
      <c r="AJ210" s="18">
        <f t="shared" si="29"/>
        <v>0</v>
      </c>
      <c r="AK210" s="15">
        <v>0</v>
      </c>
      <c r="AL210" s="2">
        <v>0</v>
      </c>
      <c r="AM210" s="2">
        <v>0</v>
      </c>
      <c r="AN210" s="2">
        <v>0</v>
      </c>
      <c r="AO210" s="2">
        <v>2</v>
      </c>
      <c r="AP210" s="2">
        <v>0</v>
      </c>
      <c r="AV210" s="16"/>
      <c r="AW210" s="18">
        <f t="shared" si="30"/>
        <v>2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4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5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6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27"/>
        <v>0</v>
      </c>
    </row>
    <row r="211" spans="1:101" ht="13.05" customHeight="1" x14ac:dyDescent="0.2">
      <c r="A211" s="46" t="s">
        <v>204</v>
      </c>
      <c r="B211" s="46" t="s">
        <v>251</v>
      </c>
      <c r="C211" s="82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67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V211" s="16"/>
      <c r="W211" s="18">
        <f t="shared" si="28"/>
        <v>0</v>
      </c>
      <c r="X211" s="15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I211" s="16"/>
      <c r="AJ211" s="18">
        <f t="shared" si="29"/>
        <v>0</v>
      </c>
      <c r="AK211" s="15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V211" s="16"/>
      <c r="AW211" s="18">
        <f t="shared" si="30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4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5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6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27"/>
        <v>0</v>
      </c>
    </row>
    <row r="212" spans="1:101" ht="13.05" customHeight="1" x14ac:dyDescent="0.2">
      <c r="A212" s="46" t="s">
        <v>204</v>
      </c>
      <c r="B212" s="46" t="s">
        <v>251</v>
      </c>
      <c r="C212" s="82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67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4</v>
      </c>
      <c r="O212" s="2">
        <v>0</v>
      </c>
      <c r="P212" s="2">
        <v>0</v>
      </c>
      <c r="V212" s="16"/>
      <c r="W212" s="18">
        <f t="shared" si="28"/>
        <v>4</v>
      </c>
      <c r="X212" s="15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I212" s="16"/>
      <c r="AJ212" s="18">
        <f t="shared" si="29"/>
        <v>0</v>
      </c>
      <c r="AK212" s="15">
        <v>0</v>
      </c>
      <c r="AL212" s="2">
        <v>0</v>
      </c>
      <c r="AM212" s="2">
        <v>0</v>
      </c>
      <c r="AN212" s="2">
        <v>2</v>
      </c>
      <c r="AO212" s="2">
        <v>0</v>
      </c>
      <c r="AP212" s="2">
        <v>0</v>
      </c>
      <c r="AV212" s="16"/>
      <c r="AW212" s="18">
        <f t="shared" si="30"/>
        <v>2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4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5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6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27"/>
        <v>0</v>
      </c>
    </row>
    <row r="213" spans="1:101" ht="13.05" customHeight="1" x14ac:dyDescent="0.2">
      <c r="A213" s="46" t="s">
        <v>204</v>
      </c>
      <c r="B213" s="46" t="s">
        <v>251</v>
      </c>
      <c r="C213" s="82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67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O213" s="2">
        <v>1</v>
      </c>
      <c r="P213" s="2">
        <v>0</v>
      </c>
      <c r="V213" s="16"/>
      <c r="W213" s="18">
        <f t="shared" si="28"/>
        <v>1</v>
      </c>
      <c r="X213" s="15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I213" s="16"/>
      <c r="AJ213" s="18">
        <f t="shared" si="29"/>
        <v>0</v>
      </c>
      <c r="AK213" s="15">
        <v>0</v>
      </c>
      <c r="AL213" s="2">
        <v>0</v>
      </c>
      <c r="AM213" s="2">
        <v>0</v>
      </c>
      <c r="AN213" s="2">
        <v>0</v>
      </c>
      <c r="AO213" s="2">
        <v>1</v>
      </c>
      <c r="AP213" s="2">
        <v>0</v>
      </c>
      <c r="AV213" s="16"/>
      <c r="AW213" s="18">
        <f t="shared" si="30"/>
        <v>1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4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5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6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27"/>
        <v>0</v>
      </c>
    </row>
    <row r="214" spans="1:101" ht="13.05" customHeight="1" x14ac:dyDescent="0.2">
      <c r="A214" s="46" t="s">
        <v>204</v>
      </c>
      <c r="B214" s="46" t="s">
        <v>251</v>
      </c>
      <c r="C214" s="82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67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O214" s="2">
        <v>1</v>
      </c>
      <c r="P214" s="2">
        <v>0</v>
      </c>
      <c r="V214" s="16"/>
      <c r="W214" s="18">
        <f t="shared" si="28"/>
        <v>1</v>
      </c>
      <c r="X214" s="15">
        <v>0</v>
      </c>
      <c r="Y214" s="2">
        <v>0</v>
      </c>
      <c r="Z214" s="2">
        <v>0</v>
      </c>
      <c r="AA214" s="2">
        <v>0</v>
      </c>
      <c r="AB214" s="2">
        <v>1</v>
      </c>
      <c r="AC214" s="2">
        <v>0</v>
      </c>
      <c r="AI214" s="16"/>
      <c r="AJ214" s="18">
        <f t="shared" si="29"/>
        <v>1</v>
      </c>
      <c r="AK214" s="15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V214" s="16"/>
      <c r="AW214" s="18">
        <f t="shared" si="30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4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5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6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27"/>
        <v>0</v>
      </c>
    </row>
    <row r="215" spans="1:101" ht="13.05" customHeight="1" x14ac:dyDescent="0.2">
      <c r="A215" s="46" t="s">
        <v>204</v>
      </c>
      <c r="B215" s="46" t="s">
        <v>251</v>
      </c>
      <c r="C215" s="82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67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1</v>
      </c>
      <c r="O215" s="2">
        <v>0</v>
      </c>
      <c r="P215" s="2">
        <v>0</v>
      </c>
      <c r="V215" s="16"/>
      <c r="W215" s="18">
        <f t="shared" si="28"/>
        <v>1</v>
      </c>
      <c r="X215" s="15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I215" s="16"/>
      <c r="AJ215" s="18">
        <f t="shared" si="29"/>
        <v>0</v>
      </c>
      <c r="AK215" s="15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V215" s="16"/>
      <c r="AW215" s="18">
        <f t="shared" si="30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4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5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6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27"/>
        <v>0</v>
      </c>
    </row>
    <row r="216" spans="1:101" ht="13.05" customHeight="1" x14ac:dyDescent="0.2">
      <c r="A216" s="46" t="s">
        <v>22</v>
      </c>
      <c r="B216" s="46" t="s">
        <v>23</v>
      </c>
      <c r="C216" s="82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67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V216" s="16"/>
      <c r="W216" s="18">
        <f t="shared" si="28"/>
        <v>0</v>
      </c>
      <c r="X216" s="15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I216" s="16"/>
      <c r="AJ216" s="18">
        <f t="shared" si="29"/>
        <v>0</v>
      </c>
      <c r="AK216" s="15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V216" s="16"/>
      <c r="AW216" s="18">
        <f t="shared" si="30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4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5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6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27"/>
        <v>0</v>
      </c>
    </row>
    <row r="217" spans="1:101" ht="13.05" customHeight="1" x14ac:dyDescent="0.2">
      <c r="A217" s="46" t="s">
        <v>22</v>
      </c>
      <c r="B217" s="46" t="s">
        <v>23</v>
      </c>
      <c r="C217" s="82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68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V217" s="16"/>
      <c r="W217" s="18">
        <f t="shared" si="28"/>
        <v>0</v>
      </c>
      <c r="X217" s="15">
        <v>0</v>
      </c>
      <c r="Y217" s="2">
        <v>0</v>
      </c>
      <c r="Z217" s="2">
        <v>0</v>
      </c>
      <c r="AA217" s="2">
        <v>0</v>
      </c>
      <c r="AB217" s="2">
        <v>0</v>
      </c>
      <c r="AC217" s="2">
        <v>0</v>
      </c>
      <c r="AI217" s="16"/>
      <c r="AJ217" s="18">
        <f t="shared" si="29"/>
        <v>0</v>
      </c>
      <c r="AK217" s="15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V217" s="16"/>
      <c r="AW217" s="18">
        <f t="shared" si="30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4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5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6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27"/>
        <v>0</v>
      </c>
    </row>
    <row r="218" spans="1:101" ht="13.05" customHeight="1" x14ac:dyDescent="0.2">
      <c r="A218" s="46" t="s">
        <v>22</v>
      </c>
      <c r="B218" s="46" t="s">
        <v>23</v>
      </c>
      <c r="C218" s="82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68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V218" s="16"/>
      <c r="W218" s="18">
        <f t="shared" si="28"/>
        <v>0</v>
      </c>
      <c r="X218" s="15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I218" s="16"/>
      <c r="AJ218" s="18">
        <f t="shared" si="29"/>
        <v>0</v>
      </c>
      <c r="AK218" s="15">
        <v>0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V218" s="16"/>
      <c r="AW218" s="18">
        <f t="shared" si="30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4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5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6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27"/>
        <v>0</v>
      </c>
    </row>
    <row r="219" spans="1:101" ht="13.05" customHeight="1" x14ac:dyDescent="0.2">
      <c r="A219" s="46" t="s">
        <v>22</v>
      </c>
      <c r="B219" s="46" t="s">
        <v>23</v>
      </c>
      <c r="C219" s="82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68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V219" s="16"/>
      <c r="W219" s="18">
        <f t="shared" si="28"/>
        <v>0</v>
      </c>
      <c r="X219" s="15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I219" s="16"/>
      <c r="AJ219" s="18">
        <f t="shared" si="29"/>
        <v>0</v>
      </c>
      <c r="AK219" s="15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V219" s="16"/>
      <c r="AW219" s="18">
        <f t="shared" si="30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4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5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6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27"/>
        <v>0</v>
      </c>
    </row>
    <row r="220" spans="1:101" ht="13.05" customHeight="1" x14ac:dyDescent="0.2">
      <c r="A220" s="46" t="s">
        <v>22</v>
      </c>
      <c r="B220" s="46" t="s">
        <v>23</v>
      </c>
      <c r="C220" s="82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68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V220" s="16"/>
      <c r="W220" s="18">
        <f t="shared" si="28"/>
        <v>0</v>
      </c>
      <c r="X220" s="15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I220" s="16"/>
      <c r="AJ220" s="18">
        <f t="shared" si="29"/>
        <v>0</v>
      </c>
      <c r="AK220" s="15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V220" s="16"/>
      <c r="AW220" s="18">
        <f t="shared" si="30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4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5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6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27"/>
        <v>0</v>
      </c>
    </row>
    <row r="221" spans="1:101" ht="13.05" customHeight="1" x14ac:dyDescent="0.2">
      <c r="A221" s="46" t="s">
        <v>22</v>
      </c>
      <c r="B221" s="46" t="s">
        <v>23</v>
      </c>
      <c r="C221" s="82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68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O221" s="2">
        <v>2</v>
      </c>
      <c r="P221" s="2">
        <v>0</v>
      </c>
      <c r="V221" s="16"/>
      <c r="W221" s="18">
        <f t="shared" si="28"/>
        <v>2</v>
      </c>
      <c r="X221" s="15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I221" s="16"/>
      <c r="AJ221" s="18">
        <f t="shared" si="29"/>
        <v>0</v>
      </c>
      <c r="AK221" s="15">
        <v>0</v>
      </c>
      <c r="AL221" s="2">
        <v>0</v>
      </c>
      <c r="AM221" s="2">
        <v>0</v>
      </c>
      <c r="AN221" s="2">
        <v>0</v>
      </c>
      <c r="AO221" s="2">
        <v>2</v>
      </c>
      <c r="AP221" s="2">
        <v>0</v>
      </c>
      <c r="AV221" s="16"/>
      <c r="AW221" s="18">
        <f t="shared" si="30"/>
        <v>2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4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5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6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27"/>
        <v>0</v>
      </c>
    </row>
    <row r="222" spans="1:101" ht="13.05" customHeight="1" x14ac:dyDescent="0.2">
      <c r="A222" s="46" t="s">
        <v>22</v>
      </c>
      <c r="B222" s="46" t="s">
        <v>23</v>
      </c>
      <c r="C222" s="82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68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V222" s="16"/>
      <c r="W222" s="18">
        <f t="shared" si="28"/>
        <v>0</v>
      </c>
      <c r="X222" s="15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I222" s="16"/>
      <c r="AJ222" s="18">
        <f t="shared" si="29"/>
        <v>0</v>
      </c>
      <c r="AK222" s="15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V222" s="16"/>
      <c r="AW222" s="18">
        <f t="shared" si="30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4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5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6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27"/>
        <v>0</v>
      </c>
    </row>
    <row r="223" spans="1:101" ht="13.05" customHeight="1" x14ac:dyDescent="0.2">
      <c r="A223" s="46" t="s">
        <v>22</v>
      </c>
      <c r="B223" s="46" t="s">
        <v>23</v>
      </c>
      <c r="C223" s="82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68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V223" s="16"/>
      <c r="W223" s="18">
        <f t="shared" si="28"/>
        <v>0</v>
      </c>
      <c r="X223" s="15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0</v>
      </c>
      <c r="AI223" s="16"/>
      <c r="AJ223" s="18">
        <f t="shared" si="29"/>
        <v>0</v>
      </c>
      <c r="AK223" s="15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V223" s="16"/>
      <c r="AW223" s="18">
        <f t="shared" si="30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4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5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6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27"/>
        <v>0</v>
      </c>
    </row>
    <row r="224" spans="1:101" ht="13.05" customHeight="1" x14ac:dyDescent="0.2">
      <c r="A224" s="46" t="s">
        <v>22</v>
      </c>
      <c r="B224" s="46" t="s">
        <v>23</v>
      </c>
      <c r="C224" s="82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68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V224" s="16"/>
      <c r="W224" s="18">
        <f t="shared" si="28"/>
        <v>0</v>
      </c>
      <c r="X224" s="15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I224" s="16"/>
      <c r="AJ224" s="18">
        <f t="shared" si="29"/>
        <v>0</v>
      </c>
      <c r="AK224" s="15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V224" s="16"/>
      <c r="AW224" s="18">
        <f t="shared" si="30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4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5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6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27"/>
        <v>0</v>
      </c>
    </row>
    <row r="225" spans="1:101" ht="13.05" customHeight="1" x14ac:dyDescent="0.2">
      <c r="A225" s="46" t="s">
        <v>22</v>
      </c>
      <c r="B225" s="46" t="s">
        <v>23</v>
      </c>
      <c r="C225" s="82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68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V225" s="16"/>
      <c r="W225" s="18">
        <f t="shared" si="28"/>
        <v>0</v>
      </c>
      <c r="X225" s="15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I225" s="16"/>
      <c r="AJ225" s="18">
        <f t="shared" si="29"/>
        <v>0</v>
      </c>
      <c r="AK225" s="15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V225" s="16"/>
      <c r="AW225" s="18">
        <f t="shared" si="30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4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5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6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27"/>
        <v>0</v>
      </c>
    </row>
    <row r="226" spans="1:101" ht="13.05" customHeight="1" x14ac:dyDescent="0.2">
      <c r="A226" s="46" t="s">
        <v>22</v>
      </c>
      <c r="B226" s="46" t="s">
        <v>23</v>
      </c>
      <c r="C226" s="82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68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V226" s="16"/>
      <c r="W226" s="18">
        <f t="shared" si="28"/>
        <v>0</v>
      </c>
      <c r="X226" s="15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I226" s="16"/>
      <c r="AJ226" s="18">
        <f t="shared" si="29"/>
        <v>0</v>
      </c>
      <c r="AK226" s="15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V226" s="16"/>
      <c r="AW226" s="18">
        <f t="shared" si="30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4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5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6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27"/>
        <v>0</v>
      </c>
    </row>
    <row r="227" spans="1:101" ht="13.05" customHeight="1" x14ac:dyDescent="0.2">
      <c r="A227" s="46" t="s">
        <v>22</v>
      </c>
      <c r="B227" s="46" t="s">
        <v>23</v>
      </c>
      <c r="C227" s="82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68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V227" s="16"/>
      <c r="W227" s="18">
        <f t="shared" si="28"/>
        <v>0</v>
      </c>
      <c r="X227" s="15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I227" s="16"/>
      <c r="AJ227" s="18">
        <f t="shared" si="29"/>
        <v>0</v>
      </c>
      <c r="AK227" s="15">
        <v>0</v>
      </c>
      <c r="AL227" s="2">
        <v>0</v>
      </c>
      <c r="AM227" s="2">
        <v>0</v>
      </c>
      <c r="AN227" s="2">
        <v>0</v>
      </c>
      <c r="AO227" s="2">
        <v>0</v>
      </c>
      <c r="AP227" s="2">
        <v>0</v>
      </c>
      <c r="AV227" s="16"/>
      <c r="AW227" s="18">
        <f t="shared" si="30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4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5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6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27"/>
        <v>0</v>
      </c>
    </row>
    <row r="228" spans="1:101" ht="13.05" customHeight="1" x14ac:dyDescent="0.2">
      <c r="A228" s="46" t="s">
        <v>22</v>
      </c>
      <c r="B228" s="46" t="s">
        <v>23</v>
      </c>
      <c r="C228" s="82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68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O228" s="2">
        <v>0</v>
      </c>
      <c r="P228" s="2">
        <v>0</v>
      </c>
      <c r="V228" s="16"/>
      <c r="W228" s="18">
        <f t="shared" si="28"/>
        <v>0</v>
      </c>
      <c r="X228" s="15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I228" s="16"/>
      <c r="AJ228" s="18">
        <f t="shared" si="29"/>
        <v>0</v>
      </c>
      <c r="AK228" s="15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0</v>
      </c>
      <c r="AV228" s="16"/>
      <c r="AW228" s="18">
        <f t="shared" si="30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4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5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6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27"/>
        <v>0</v>
      </c>
    </row>
    <row r="229" spans="1:101" ht="13.05" customHeight="1" x14ac:dyDescent="0.2">
      <c r="A229" s="46" t="s">
        <v>22</v>
      </c>
      <c r="B229" s="46" t="s">
        <v>23</v>
      </c>
      <c r="C229" s="82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68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V229" s="16"/>
      <c r="W229" s="18">
        <f t="shared" si="28"/>
        <v>0</v>
      </c>
      <c r="X229" s="15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I229" s="16"/>
      <c r="AJ229" s="18">
        <f t="shared" si="29"/>
        <v>0</v>
      </c>
      <c r="AK229" s="15">
        <v>0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V229" s="16"/>
      <c r="AW229" s="18">
        <f t="shared" si="30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4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5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6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27"/>
        <v>0</v>
      </c>
    </row>
    <row r="230" spans="1:101" ht="13.05" customHeight="1" x14ac:dyDescent="0.2">
      <c r="A230" s="46" t="s">
        <v>22</v>
      </c>
      <c r="B230" s="46" t="s">
        <v>38</v>
      </c>
      <c r="C230" s="82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68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V230" s="16"/>
      <c r="W230" s="18">
        <f t="shared" si="28"/>
        <v>0</v>
      </c>
      <c r="X230" s="15">
        <v>0</v>
      </c>
      <c r="Y230" s="2">
        <v>0</v>
      </c>
      <c r="Z230" s="2">
        <v>0</v>
      </c>
      <c r="AA230" s="2">
        <v>0</v>
      </c>
      <c r="AB230" s="2">
        <v>0</v>
      </c>
      <c r="AC230" s="2">
        <v>0</v>
      </c>
      <c r="AI230" s="16"/>
      <c r="AJ230" s="18">
        <f t="shared" si="29"/>
        <v>0</v>
      </c>
      <c r="AK230" s="15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V230" s="16"/>
      <c r="AW230" s="18">
        <f t="shared" si="30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4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5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6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27"/>
        <v>0</v>
      </c>
    </row>
    <row r="231" spans="1:101" ht="13.05" customHeight="1" x14ac:dyDescent="0.2">
      <c r="A231" s="46" t="s">
        <v>22</v>
      </c>
      <c r="B231" s="46" t="s">
        <v>23</v>
      </c>
      <c r="C231" s="82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68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V231" s="16"/>
      <c r="W231" s="18">
        <f t="shared" si="28"/>
        <v>0</v>
      </c>
      <c r="X231" s="15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I231" s="16"/>
      <c r="AJ231" s="18">
        <f t="shared" si="29"/>
        <v>0</v>
      </c>
      <c r="AK231" s="15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V231" s="16"/>
      <c r="AW231" s="18">
        <f t="shared" si="30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4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5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6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27"/>
        <v>0</v>
      </c>
    </row>
    <row r="232" spans="1:101" ht="13.05" customHeight="1" x14ac:dyDescent="0.2">
      <c r="A232" s="46" t="s">
        <v>22</v>
      </c>
      <c r="B232" s="46" t="s">
        <v>23</v>
      </c>
      <c r="C232" s="82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68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V232" s="16"/>
      <c r="W232" s="18">
        <f t="shared" si="28"/>
        <v>0</v>
      </c>
      <c r="X232" s="15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I232" s="16"/>
      <c r="AJ232" s="18">
        <f t="shared" si="29"/>
        <v>0</v>
      </c>
      <c r="AK232" s="15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V232" s="16"/>
      <c r="AW232" s="18">
        <f t="shared" si="30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4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5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6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27"/>
        <v>0</v>
      </c>
    </row>
    <row r="233" spans="1:101" ht="13.05" customHeight="1" x14ac:dyDescent="0.2">
      <c r="A233" s="46" t="s">
        <v>22</v>
      </c>
      <c r="B233" s="46" t="s">
        <v>23</v>
      </c>
      <c r="C233" s="82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68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V233" s="16"/>
      <c r="W233" s="18">
        <f t="shared" si="28"/>
        <v>0</v>
      </c>
      <c r="X233" s="15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I233" s="16"/>
      <c r="AJ233" s="18">
        <f t="shared" si="29"/>
        <v>0</v>
      </c>
      <c r="AK233" s="15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0</v>
      </c>
      <c r="AV233" s="16"/>
      <c r="AW233" s="18">
        <f t="shared" si="30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4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5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6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27"/>
        <v>0</v>
      </c>
    </row>
    <row r="234" spans="1:101" ht="13.05" customHeight="1" x14ac:dyDescent="0.2">
      <c r="A234" s="46" t="s">
        <v>22</v>
      </c>
      <c r="B234" s="46" t="s">
        <v>23</v>
      </c>
      <c r="C234" s="82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68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V234" s="16"/>
      <c r="W234" s="18">
        <f t="shared" si="28"/>
        <v>0</v>
      </c>
      <c r="X234" s="15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I234" s="16"/>
      <c r="AJ234" s="18">
        <f t="shared" si="29"/>
        <v>0</v>
      </c>
      <c r="AK234" s="15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0</v>
      </c>
      <c r="AV234" s="16"/>
      <c r="AW234" s="18">
        <f t="shared" si="30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4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5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6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27"/>
        <v>0</v>
      </c>
    </row>
    <row r="235" spans="1:101" ht="13.05" customHeight="1" x14ac:dyDescent="0.2">
      <c r="A235" s="46" t="s">
        <v>22</v>
      </c>
      <c r="B235" s="46" t="s">
        <v>284</v>
      </c>
      <c r="C235" s="82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68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V235" s="16"/>
      <c r="W235" s="18">
        <f t="shared" si="28"/>
        <v>0</v>
      </c>
      <c r="X235" s="15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I235" s="16"/>
      <c r="AJ235" s="18">
        <f t="shared" si="29"/>
        <v>0</v>
      </c>
      <c r="AK235" s="15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0</v>
      </c>
      <c r="AV235" s="16"/>
      <c r="AW235" s="18">
        <f t="shared" si="30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4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5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6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27"/>
        <v>0</v>
      </c>
    </row>
    <row r="236" spans="1:101" ht="13.05" customHeight="1" x14ac:dyDescent="0.2">
      <c r="A236" s="46" t="s">
        <v>22</v>
      </c>
      <c r="B236" s="46" t="s">
        <v>284</v>
      </c>
      <c r="C236" s="82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68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V236" s="16"/>
      <c r="W236" s="18">
        <f t="shared" si="28"/>
        <v>0</v>
      </c>
      <c r="X236" s="15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I236" s="16"/>
      <c r="AJ236" s="18">
        <f t="shared" si="29"/>
        <v>0</v>
      </c>
      <c r="AK236" s="15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V236" s="16"/>
      <c r="AW236" s="18">
        <f t="shared" si="30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4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5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6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27"/>
        <v>0</v>
      </c>
    </row>
    <row r="237" spans="1:101" ht="13.05" customHeight="1" x14ac:dyDescent="0.2">
      <c r="A237" s="46" t="s">
        <v>22</v>
      </c>
      <c r="B237" s="46" t="s">
        <v>38</v>
      </c>
      <c r="C237" s="82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68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O237" s="2">
        <v>3</v>
      </c>
      <c r="P237" s="2">
        <v>0</v>
      </c>
      <c r="V237" s="16"/>
      <c r="W237" s="18">
        <f t="shared" si="28"/>
        <v>3</v>
      </c>
      <c r="X237" s="15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I237" s="16"/>
      <c r="AJ237" s="18">
        <f t="shared" si="29"/>
        <v>0</v>
      </c>
      <c r="AK237" s="15">
        <v>0</v>
      </c>
      <c r="AL237" s="2">
        <v>0</v>
      </c>
      <c r="AM237" s="2">
        <v>0</v>
      </c>
      <c r="AN237" s="2">
        <v>0</v>
      </c>
      <c r="AO237" s="2">
        <v>2</v>
      </c>
      <c r="AP237" s="2">
        <v>0</v>
      </c>
      <c r="AV237" s="16"/>
      <c r="AW237" s="18">
        <f t="shared" si="30"/>
        <v>2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4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5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6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27"/>
        <v>0</v>
      </c>
    </row>
    <row r="238" spans="1:101" ht="13.05" customHeight="1" x14ac:dyDescent="0.2">
      <c r="A238" s="46" t="s">
        <v>22</v>
      </c>
      <c r="B238" s="46" t="s">
        <v>284</v>
      </c>
      <c r="C238" s="82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68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V238" s="16"/>
      <c r="W238" s="18">
        <f t="shared" si="28"/>
        <v>0</v>
      </c>
      <c r="X238" s="15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I238" s="16"/>
      <c r="AJ238" s="18">
        <f t="shared" si="29"/>
        <v>0</v>
      </c>
      <c r="AK238" s="15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V238" s="16"/>
      <c r="AW238" s="18">
        <f t="shared" si="30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4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5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6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27"/>
        <v>0</v>
      </c>
    </row>
    <row r="239" spans="1:101" ht="13.05" customHeight="1" x14ac:dyDescent="0.2">
      <c r="A239" s="46" t="s">
        <v>22</v>
      </c>
      <c r="B239" s="46" t="s">
        <v>284</v>
      </c>
      <c r="C239" s="82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68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O239" s="2">
        <v>10</v>
      </c>
      <c r="P239" s="2">
        <v>0</v>
      </c>
      <c r="V239" s="16"/>
      <c r="W239" s="18">
        <f t="shared" si="28"/>
        <v>10</v>
      </c>
      <c r="X239" s="15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I239" s="16"/>
      <c r="AJ239" s="18">
        <f t="shared" si="29"/>
        <v>0</v>
      </c>
      <c r="AK239" s="15">
        <v>0</v>
      </c>
      <c r="AL239" s="2">
        <v>0</v>
      </c>
      <c r="AM239" s="2">
        <v>0</v>
      </c>
      <c r="AN239" s="2">
        <v>0</v>
      </c>
      <c r="AO239" s="2">
        <v>9</v>
      </c>
      <c r="AP239" s="2">
        <v>0</v>
      </c>
      <c r="AV239" s="16"/>
      <c r="AW239" s="18">
        <f t="shared" si="30"/>
        <v>9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4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5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6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27"/>
        <v>0</v>
      </c>
    </row>
    <row r="240" spans="1:101" ht="13.05" customHeight="1" x14ac:dyDescent="0.2">
      <c r="A240" s="46" t="s">
        <v>22</v>
      </c>
      <c r="B240" s="46" t="s">
        <v>284</v>
      </c>
      <c r="C240" s="82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68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V240" s="16"/>
      <c r="W240" s="18">
        <f t="shared" si="28"/>
        <v>0</v>
      </c>
      <c r="X240" s="15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I240" s="16"/>
      <c r="AJ240" s="18">
        <f t="shared" si="29"/>
        <v>0</v>
      </c>
      <c r="AK240" s="15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V240" s="16"/>
      <c r="AW240" s="18">
        <f t="shared" si="30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4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5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6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27"/>
        <v>0</v>
      </c>
    </row>
    <row r="241" spans="1:101" ht="13.05" customHeight="1" x14ac:dyDescent="0.2">
      <c r="A241" s="46" t="s">
        <v>22</v>
      </c>
      <c r="B241" s="46" t="s">
        <v>284</v>
      </c>
      <c r="C241" s="82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68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V241" s="16"/>
      <c r="W241" s="18">
        <f t="shared" si="28"/>
        <v>0</v>
      </c>
      <c r="X241" s="15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I241" s="16"/>
      <c r="AJ241" s="18">
        <f t="shared" si="29"/>
        <v>0</v>
      </c>
      <c r="AK241" s="15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V241" s="16"/>
      <c r="AW241" s="18">
        <f t="shared" si="30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4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5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6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27"/>
        <v>0</v>
      </c>
    </row>
    <row r="242" spans="1:101" ht="13.05" customHeight="1" x14ac:dyDescent="0.2">
      <c r="A242" s="46" t="s">
        <v>22</v>
      </c>
      <c r="B242" s="46" t="s">
        <v>292</v>
      </c>
      <c r="C242" s="82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68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O242" s="2">
        <v>0</v>
      </c>
      <c r="P242" s="2">
        <v>0</v>
      </c>
      <c r="V242" s="16"/>
      <c r="W242" s="18">
        <f t="shared" si="28"/>
        <v>0</v>
      </c>
      <c r="X242" s="15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I242" s="16"/>
      <c r="AJ242" s="18">
        <f t="shared" si="29"/>
        <v>0</v>
      </c>
      <c r="AK242" s="15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V242" s="16"/>
      <c r="AW242" s="18">
        <f t="shared" si="30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4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5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6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27"/>
        <v>0</v>
      </c>
    </row>
    <row r="243" spans="1:101" ht="13.05" customHeight="1" x14ac:dyDescent="0.2">
      <c r="A243" s="46" t="s">
        <v>22</v>
      </c>
      <c r="B243" s="46" t="s">
        <v>292</v>
      </c>
      <c r="C243" s="82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68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V243" s="16"/>
      <c r="W243" s="18">
        <f t="shared" si="28"/>
        <v>0</v>
      </c>
      <c r="X243" s="15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I243" s="16"/>
      <c r="AJ243" s="18">
        <f t="shared" si="29"/>
        <v>0</v>
      </c>
      <c r="AK243" s="15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V243" s="16"/>
      <c r="AW243" s="18">
        <f t="shared" si="30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4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5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6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27"/>
        <v>0</v>
      </c>
    </row>
    <row r="244" spans="1:101" ht="13.05" customHeight="1" x14ac:dyDescent="0.2">
      <c r="A244" s="46" t="s">
        <v>22</v>
      </c>
      <c r="B244" s="46" t="s">
        <v>23</v>
      </c>
      <c r="C244" s="82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68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V244" s="16"/>
      <c r="W244" s="18">
        <f t="shared" si="28"/>
        <v>0</v>
      </c>
      <c r="X244" s="15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I244" s="16"/>
      <c r="AJ244" s="18">
        <f t="shared" si="29"/>
        <v>0</v>
      </c>
      <c r="AK244" s="15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V244" s="16"/>
      <c r="AW244" s="18">
        <f t="shared" si="30"/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1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2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3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4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2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68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V245" s="16"/>
      <c r="W245" s="18">
        <f t="shared" si="28"/>
        <v>0</v>
      </c>
      <c r="X245" s="15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I245" s="16"/>
      <c r="AJ245" s="18">
        <f t="shared" si="29"/>
        <v>0</v>
      </c>
      <c r="AK245" s="15">
        <v>0</v>
      </c>
      <c r="AL245" s="2">
        <v>0</v>
      </c>
      <c r="AM245" s="2">
        <v>0</v>
      </c>
      <c r="AN245" s="2">
        <v>0</v>
      </c>
      <c r="AO245" s="2">
        <v>0</v>
      </c>
      <c r="AP245" s="2">
        <v>0</v>
      </c>
      <c r="AV245" s="16"/>
      <c r="AW245" s="18">
        <f t="shared" si="30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4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5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6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27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2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68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>
        <v>1</v>
      </c>
      <c r="P246" s="2">
        <v>0</v>
      </c>
      <c r="Q246" s="2"/>
      <c r="R246" s="2"/>
      <c r="S246" s="2"/>
      <c r="T246" s="2"/>
      <c r="U246" s="2"/>
      <c r="V246" s="16"/>
      <c r="W246" s="18">
        <f t="shared" si="28"/>
        <v>1</v>
      </c>
      <c r="X246" s="15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/>
      <c r="AE246" s="2"/>
      <c r="AF246" s="2"/>
      <c r="AG246" s="2"/>
      <c r="AH246" s="2"/>
      <c r="AI246" s="16"/>
      <c r="AJ246" s="18">
        <f t="shared" si="29"/>
        <v>0</v>
      </c>
      <c r="AK246" s="15">
        <v>0</v>
      </c>
      <c r="AL246" s="2">
        <v>0</v>
      </c>
      <c r="AM246" s="2">
        <v>0</v>
      </c>
      <c r="AN246" s="2">
        <v>0</v>
      </c>
      <c r="AO246" s="2">
        <v>0</v>
      </c>
      <c r="AP246" s="2">
        <v>0</v>
      </c>
      <c r="AQ246" s="2"/>
      <c r="AR246" s="2"/>
      <c r="AS246" s="2"/>
      <c r="AT246" s="2"/>
      <c r="AU246" s="2"/>
      <c r="AV246" s="16"/>
      <c r="AW246" s="18">
        <f t="shared" si="30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4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5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6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27"/>
        <v>0</v>
      </c>
    </row>
    <row r="247" spans="1:101" ht="13.05" customHeight="1" x14ac:dyDescent="0.2">
      <c r="A247" s="46" t="s">
        <v>22</v>
      </c>
      <c r="B247" s="46" t="s">
        <v>295</v>
      </c>
      <c r="C247" s="82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68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O247" s="2">
        <v>4</v>
      </c>
      <c r="P247" s="2">
        <v>0</v>
      </c>
      <c r="V247" s="16"/>
      <c r="W247" s="18">
        <f t="shared" si="28"/>
        <v>4</v>
      </c>
      <c r="X247" s="15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I247" s="16"/>
      <c r="AJ247" s="18">
        <f t="shared" si="29"/>
        <v>0</v>
      </c>
      <c r="AK247" s="15">
        <v>0</v>
      </c>
      <c r="AL247" s="2">
        <v>0</v>
      </c>
      <c r="AM247" s="2">
        <v>0</v>
      </c>
      <c r="AN247" s="2">
        <v>0</v>
      </c>
      <c r="AO247" s="2">
        <v>4</v>
      </c>
      <c r="AP247" s="2">
        <v>0</v>
      </c>
      <c r="AV247" s="16"/>
      <c r="AW247" s="18">
        <f t="shared" si="30"/>
        <v>4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4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5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6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27"/>
        <v>0</v>
      </c>
    </row>
    <row r="248" spans="1:101" ht="13.05" customHeight="1" x14ac:dyDescent="0.2">
      <c r="A248" s="46" t="s">
        <v>22</v>
      </c>
      <c r="B248" s="46" t="s">
        <v>295</v>
      </c>
      <c r="C248" s="82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68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V248" s="16"/>
      <c r="W248" s="18">
        <f t="shared" si="28"/>
        <v>0</v>
      </c>
      <c r="X248" s="15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I248" s="16"/>
      <c r="AJ248" s="18">
        <f t="shared" si="29"/>
        <v>0</v>
      </c>
      <c r="AK248" s="15">
        <v>0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V248" s="16"/>
      <c r="AW248" s="18">
        <f t="shared" si="30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4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5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6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27"/>
        <v>0</v>
      </c>
    </row>
    <row r="249" spans="1:101" ht="13.05" customHeight="1" x14ac:dyDescent="0.2">
      <c r="A249" s="46" t="s">
        <v>22</v>
      </c>
      <c r="B249" s="46" t="s">
        <v>295</v>
      </c>
      <c r="C249" s="82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68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4</v>
      </c>
      <c r="N249" s="2">
        <v>0</v>
      </c>
      <c r="O249" s="2">
        <v>2</v>
      </c>
      <c r="P249" s="2">
        <v>0</v>
      </c>
      <c r="V249" s="16"/>
      <c r="W249" s="18">
        <f t="shared" si="28"/>
        <v>6</v>
      </c>
      <c r="X249" s="15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I249" s="16"/>
      <c r="AJ249" s="18">
        <f t="shared" si="29"/>
        <v>0</v>
      </c>
      <c r="AK249" s="15">
        <v>0</v>
      </c>
      <c r="AL249" s="2">
        <v>0</v>
      </c>
      <c r="AM249" s="2">
        <v>3</v>
      </c>
      <c r="AN249" s="2">
        <v>0</v>
      </c>
      <c r="AO249" s="2">
        <v>2</v>
      </c>
      <c r="AP249" s="2">
        <v>0</v>
      </c>
      <c r="AV249" s="16"/>
      <c r="AW249" s="18">
        <f t="shared" si="30"/>
        <v>5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4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5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6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27"/>
        <v>0</v>
      </c>
    </row>
    <row r="250" spans="1:101" ht="13.05" customHeight="1" x14ac:dyDescent="0.2">
      <c r="A250" s="46" t="s">
        <v>22</v>
      </c>
      <c r="B250" s="46" t="s">
        <v>295</v>
      </c>
      <c r="C250" s="82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68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O250" s="2">
        <v>1</v>
      </c>
      <c r="P250" s="2">
        <v>0</v>
      </c>
      <c r="V250" s="16"/>
      <c r="W250" s="18">
        <f t="shared" si="28"/>
        <v>1</v>
      </c>
      <c r="X250" s="15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I250" s="16"/>
      <c r="AJ250" s="18">
        <f t="shared" si="29"/>
        <v>0</v>
      </c>
      <c r="AK250" s="15">
        <v>0</v>
      </c>
      <c r="AL250" s="2">
        <v>0</v>
      </c>
      <c r="AM250" s="2">
        <v>0</v>
      </c>
      <c r="AN250" s="2">
        <v>0</v>
      </c>
      <c r="AO250" s="2">
        <v>1</v>
      </c>
      <c r="AP250" s="2">
        <v>0</v>
      </c>
      <c r="AV250" s="16"/>
      <c r="AW250" s="18">
        <f t="shared" si="30"/>
        <v>1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4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5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6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27"/>
        <v>0</v>
      </c>
    </row>
    <row r="251" spans="1:101" ht="13.05" customHeight="1" x14ac:dyDescent="0.2">
      <c r="A251" s="46" t="s">
        <v>22</v>
      </c>
      <c r="B251" s="46" t="s">
        <v>295</v>
      </c>
      <c r="C251" s="82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68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1</v>
      </c>
      <c r="O251" s="2">
        <v>0</v>
      </c>
      <c r="P251" s="2">
        <v>0</v>
      </c>
      <c r="V251" s="16"/>
      <c r="W251" s="18">
        <f t="shared" si="28"/>
        <v>1</v>
      </c>
      <c r="X251" s="15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I251" s="16"/>
      <c r="AJ251" s="18">
        <f t="shared" si="29"/>
        <v>0</v>
      </c>
      <c r="AK251" s="15">
        <v>0</v>
      </c>
      <c r="AL251" s="2">
        <v>0</v>
      </c>
      <c r="AM251" s="2">
        <v>0</v>
      </c>
      <c r="AN251" s="2">
        <v>1</v>
      </c>
      <c r="AO251" s="2">
        <v>0</v>
      </c>
      <c r="AP251" s="2">
        <v>0</v>
      </c>
      <c r="AV251" s="16"/>
      <c r="AW251" s="18">
        <f t="shared" si="30"/>
        <v>1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4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5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6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27"/>
        <v>0</v>
      </c>
    </row>
    <row r="252" spans="1:101" ht="13.05" customHeight="1" x14ac:dyDescent="0.2">
      <c r="A252" s="46" t="s">
        <v>22</v>
      </c>
      <c r="B252" s="46" t="s">
        <v>295</v>
      </c>
      <c r="C252" s="82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68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V252" s="16"/>
      <c r="W252" s="18">
        <f t="shared" si="28"/>
        <v>0</v>
      </c>
      <c r="X252" s="15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I252" s="16"/>
      <c r="AJ252" s="18">
        <f t="shared" si="29"/>
        <v>0</v>
      </c>
      <c r="AK252" s="15">
        <v>0</v>
      </c>
      <c r="AL252" s="2">
        <v>0</v>
      </c>
      <c r="AM252" s="2">
        <v>0</v>
      </c>
      <c r="AN252" s="2">
        <v>0</v>
      </c>
      <c r="AO252" s="2">
        <v>0</v>
      </c>
      <c r="AP252" s="2">
        <v>0</v>
      </c>
      <c r="AV252" s="16"/>
      <c r="AW252" s="18">
        <f t="shared" si="30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4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5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6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27"/>
        <v>0</v>
      </c>
    </row>
    <row r="253" spans="1:101" ht="13.05" customHeight="1" x14ac:dyDescent="0.2">
      <c r="A253" s="46" t="s">
        <v>22</v>
      </c>
      <c r="B253" s="46" t="s">
        <v>295</v>
      </c>
      <c r="C253" s="82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68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V253" s="16"/>
      <c r="W253" s="18">
        <f t="shared" si="28"/>
        <v>0</v>
      </c>
      <c r="X253" s="15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I253" s="16"/>
      <c r="AJ253" s="18">
        <f t="shared" si="29"/>
        <v>0</v>
      </c>
      <c r="AK253" s="15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V253" s="16"/>
      <c r="AW253" s="18">
        <f t="shared" si="30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4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5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6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27"/>
        <v>0</v>
      </c>
    </row>
    <row r="254" spans="1:101" ht="13.05" customHeight="1" x14ac:dyDescent="0.2">
      <c r="A254" s="46" t="s">
        <v>22</v>
      </c>
      <c r="B254" s="46" t="s">
        <v>295</v>
      </c>
      <c r="C254" s="82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68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12</v>
      </c>
      <c r="O254" s="2">
        <v>8</v>
      </c>
      <c r="P254" s="2">
        <v>0</v>
      </c>
      <c r="V254" s="16"/>
      <c r="W254" s="18">
        <f t="shared" si="28"/>
        <v>20</v>
      </c>
      <c r="X254" s="15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I254" s="16"/>
      <c r="AJ254" s="18">
        <f t="shared" si="29"/>
        <v>0</v>
      </c>
      <c r="AK254" s="15">
        <v>0</v>
      </c>
      <c r="AL254" s="2">
        <v>0</v>
      </c>
      <c r="AM254" s="2">
        <v>0</v>
      </c>
      <c r="AN254" s="2">
        <v>9</v>
      </c>
      <c r="AO254" s="2">
        <v>5</v>
      </c>
      <c r="AP254" s="2">
        <v>0</v>
      </c>
      <c r="AV254" s="16"/>
      <c r="AW254" s="18">
        <f t="shared" si="30"/>
        <v>14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4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5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6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27"/>
        <v>0</v>
      </c>
    </row>
    <row r="255" spans="1:101" ht="13.05" customHeight="1" x14ac:dyDescent="0.2">
      <c r="A255" s="46" t="s">
        <v>22</v>
      </c>
      <c r="B255" s="46" t="s">
        <v>295</v>
      </c>
      <c r="C255" s="82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68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V255" s="16"/>
      <c r="W255" s="18">
        <f t="shared" si="28"/>
        <v>0</v>
      </c>
      <c r="X255" s="15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I255" s="16"/>
      <c r="AJ255" s="18">
        <f t="shared" si="29"/>
        <v>0</v>
      </c>
      <c r="AK255" s="15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V255" s="16"/>
      <c r="AW255" s="18">
        <f t="shared" si="30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4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5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6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27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2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68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/>
      <c r="R256" s="2"/>
      <c r="S256" s="2"/>
      <c r="T256" s="2"/>
      <c r="U256" s="2"/>
      <c r="V256" s="16"/>
      <c r="W256" s="18">
        <f t="shared" si="28"/>
        <v>0</v>
      </c>
      <c r="X256" s="15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/>
      <c r="AE256" s="2"/>
      <c r="AF256" s="2"/>
      <c r="AG256" s="2"/>
      <c r="AH256" s="2"/>
      <c r="AI256" s="16"/>
      <c r="AJ256" s="18">
        <f t="shared" si="29"/>
        <v>0</v>
      </c>
      <c r="AK256" s="15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/>
      <c r="AR256" s="2"/>
      <c r="AS256" s="2"/>
      <c r="AT256" s="2"/>
      <c r="AU256" s="2"/>
      <c r="AV256" s="16"/>
      <c r="AW256" s="18">
        <f t="shared" si="30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4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5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6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27"/>
        <v>0</v>
      </c>
    </row>
    <row r="257" spans="1:101" ht="13.05" customHeight="1" x14ac:dyDescent="0.2">
      <c r="A257" s="46" t="s">
        <v>22</v>
      </c>
      <c r="B257" s="46" t="s">
        <v>295</v>
      </c>
      <c r="C257" s="82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68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3</v>
      </c>
      <c r="N257" s="2">
        <v>0</v>
      </c>
      <c r="O257" s="2">
        <v>4</v>
      </c>
      <c r="P257" s="2">
        <v>0</v>
      </c>
      <c r="V257" s="16"/>
      <c r="W257" s="18">
        <f t="shared" si="28"/>
        <v>7</v>
      </c>
      <c r="X257" s="15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I257" s="16"/>
      <c r="AJ257" s="18">
        <f t="shared" si="29"/>
        <v>0</v>
      </c>
      <c r="AK257" s="15">
        <v>0</v>
      </c>
      <c r="AL257" s="2">
        <v>0</v>
      </c>
      <c r="AM257" s="2">
        <v>2</v>
      </c>
      <c r="AN257" s="2">
        <v>0</v>
      </c>
      <c r="AO257" s="2">
        <v>3</v>
      </c>
      <c r="AP257" s="2">
        <v>0</v>
      </c>
      <c r="AV257" s="16"/>
      <c r="AW257" s="18">
        <f t="shared" si="30"/>
        <v>5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4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5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6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27"/>
        <v>0</v>
      </c>
    </row>
    <row r="258" spans="1:101" ht="13.05" customHeight="1" x14ac:dyDescent="0.2">
      <c r="A258" s="46" t="s">
        <v>22</v>
      </c>
      <c r="B258" s="46" t="s">
        <v>295</v>
      </c>
      <c r="C258" s="82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68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9</v>
      </c>
      <c r="N258" s="2">
        <v>0</v>
      </c>
      <c r="O258" s="2">
        <v>0</v>
      </c>
      <c r="P258" s="2">
        <v>0</v>
      </c>
      <c r="V258" s="16"/>
      <c r="W258" s="18">
        <f t="shared" si="28"/>
        <v>9</v>
      </c>
      <c r="X258" s="15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I258" s="16"/>
      <c r="AJ258" s="18">
        <f t="shared" si="29"/>
        <v>0</v>
      </c>
      <c r="AK258" s="15">
        <v>0</v>
      </c>
      <c r="AL258" s="2">
        <v>0</v>
      </c>
      <c r="AM258" s="2">
        <v>7</v>
      </c>
      <c r="AN258" s="2">
        <v>0</v>
      </c>
      <c r="AO258" s="2">
        <v>0</v>
      </c>
      <c r="AP258" s="2">
        <v>0</v>
      </c>
      <c r="AV258" s="16"/>
      <c r="AW258" s="18">
        <f t="shared" si="30"/>
        <v>7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4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5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6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27"/>
        <v>0</v>
      </c>
    </row>
    <row r="259" spans="1:101" ht="13.05" customHeight="1" x14ac:dyDescent="0.2">
      <c r="A259" s="46" t="s">
        <v>22</v>
      </c>
      <c r="B259" s="46" t="s">
        <v>295</v>
      </c>
      <c r="C259" s="82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68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V259" s="16"/>
      <c r="W259" s="18">
        <f t="shared" si="28"/>
        <v>0</v>
      </c>
      <c r="X259" s="15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I259" s="16"/>
      <c r="AJ259" s="18">
        <f t="shared" si="29"/>
        <v>0</v>
      </c>
      <c r="AK259" s="15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V259" s="16"/>
      <c r="AW259" s="18">
        <f t="shared" si="30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4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5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6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27"/>
        <v>0</v>
      </c>
    </row>
    <row r="260" spans="1:101" ht="13.05" customHeight="1" x14ac:dyDescent="0.2">
      <c r="A260" s="46" t="s">
        <v>22</v>
      </c>
      <c r="B260" s="46" t="s">
        <v>295</v>
      </c>
      <c r="C260" s="82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68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O260" s="2">
        <v>0</v>
      </c>
      <c r="P260" s="2">
        <v>0</v>
      </c>
      <c r="V260" s="16"/>
      <c r="W260" s="18">
        <f t="shared" si="28"/>
        <v>0</v>
      </c>
      <c r="X260" s="15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I260" s="16"/>
      <c r="AJ260" s="18">
        <f t="shared" si="29"/>
        <v>0</v>
      </c>
      <c r="AK260" s="15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V260" s="16"/>
      <c r="AW260" s="18">
        <f t="shared" si="30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4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5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6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27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2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68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/>
      <c r="R261" s="2"/>
      <c r="S261" s="2"/>
      <c r="T261" s="2"/>
      <c r="U261" s="2"/>
      <c r="V261" s="16"/>
      <c r="W261" s="18">
        <f t="shared" si="28"/>
        <v>0</v>
      </c>
      <c r="X261" s="15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/>
      <c r="AE261" s="2"/>
      <c r="AF261" s="2"/>
      <c r="AG261" s="2"/>
      <c r="AH261" s="2"/>
      <c r="AI261" s="16"/>
      <c r="AJ261" s="18">
        <f t="shared" si="29"/>
        <v>0</v>
      </c>
      <c r="AK261" s="15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/>
      <c r="AR261" s="2"/>
      <c r="AS261" s="2"/>
      <c r="AT261" s="2"/>
      <c r="AU261" s="2"/>
      <c r="AV261" s="16"/>
      <c r="AW261" s="18">
        <f t="shared" si="30"/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35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36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37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38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2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68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17</v>
      </c>
      <c r="N262" s="2">
        <v>0</v>
      </c>
      <c r="O262" s="2">
        <v>0</v>
      </c>
      <c r="P262" s="2">
        <v>0</v>
      </c>
      <c r="V262" s="16"/>
      <c r="W262" s="18">
        <f t="shared" si="28"/>
        <v>17</v>
      </c>
      <c r="X262" s="15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I262" s="16"/>
      <c r="AJ262" s="18">
        <f t="shared" si="29"/>
        <v>0</v>
      </c>
      <c r="AK262" s="15">
        <v>0</v>
      </c>
      <c r="AL262" s="2">
        <v>0</v>
      </c>
      <c r="AM262" s="2">
        <v>12</v>
      </c>
      <c r="AN262" s="2">
        <v>0</v>
      </c>
      <c r="AO262" s="2">
        <v>0</v>
      </c>
      <c r="AP262" s="2">
        <v>0</v>
      </c>
      <c r="AV262" s="16"/>
      <c r="AW262" s="18">
        <f t="shared" si="30"/>
        <v>12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35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36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37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38"/>
        <v>0</v>
      </c>
    </row>
    <row r="263" spans="1:101" ht="13.05" customHeight="1" x14ac:dyDescent="0.2">
      <c r="A263" s="46" t="s">
        <v>22</v>
      </c>
      <c r="B263" s="46" t="s">
        <v>312</v>
      </c>
      <c r="C263" s="82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68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V263" s="16"/>
      <c r="W263" s="18">
        <f t="shared" ref="W263:W326" si="39">SUM(K263:V263)</f>
        <v>0</v>
      </c>
      <c r="X263" s="15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I263" s="16"/>
      <c r="AJ263" s="18">
        <f t="shared" ref="AJ263:AJ326" si="40">SUM(X263:AI263)</f>
        <v>0</v>
      </c>
      <c r="AK263" s="15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V263" s="16"/>
      <c r="AW263" s="18">
        <f t="shared" ref="AW263:AW326" si="41">SUM(AK263:AV263)</f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35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36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37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38"/>
        <v>0</v>
      </c>
    </row>
    <row r="264" spans="1:101" ht="13.05" customHeight="1" x14ac:dyDescent="0.2">
      <c r="A264" s="46" t="s">
        <v>22</v>
      </c>
      <c r="B264" s="46" t="s">
        <v>312</v>
      </c>
      <c r="C264" s="82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68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31</v>
      </c>
      <c r="N264" s="2">
        <v>0</v>
      </c>
      <c r="O264" s="2">
        <v>1</v>
      </c>
      <c r="P264" s="2">
        <v>0</v>
      </c>
      <c r="V264" s="16"/>
      <c r="W264" s="18">
        <f t="shared" si="39"/>
        <v>32</v>
      </c>
      <c r="X264" s="15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I264" s="16"/>
      <c r="AJ264" s="18">
        <f t="shared" si="40"/>
        <v>0</v>
      </c>
      <c r="AK264" s="15">
        <v>0</v>
      </c>
      <c r="AL264" s="2">
        <v>0</v>
      </c>
      <c r="AM264" s="2">
        <v>28</v>
      </c>
      <c r="AN264" s="2">
        <v>0</v>
      </c>
      <c r="AO264" s="2">
        <v>0</v>
      </c>
      <c r="AP264" s="2">
        <v>0</v>
      </c>
      <c r="AV264" s="16"/>
      <c r="AW264" s="18">
        <f t="shared" si="41"/>
        <v>28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35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36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37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38"/>
        <v>0</v>
      </c>
    </row>
    <row r="265" spans="1:101" ht="13.05" customHeight="1" x14ac:dyDescent="0.2">
      <c r="A265" s="46" t="s">
        <v>22</v>
      </c>
      <c r="B265" s="46" t="s">
        <v>312</v>
      </c>
      <c r="C265" s="82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68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V265" s="16"/>
      <c r="W265" s="18">
        <f t="shared" si="39"/>
        <v>0</v>
      </c>
      <c r="X265" s="15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I265" s="16"/>
      <c r="AJ265" s="18">
        <f t="shared" si="40"/>
        <v>0</v>
      </c>
      <c r="AK265" s="15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V265" s="16"/>
      <c r="AW265" s="18">
        <f t="shared" si="41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35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36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37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38"/>
        <v>0</v>
      </c>
    </row>
    <row r="266" spans="1:101" ht="13.05" customHeight="1" x14ac:dyDescent="0.2">
      <c r="A266" s="46" t="s">
        <v>22</v>
      </c>
      <c r="B266" s="46" t="s">
        <v>312</v>
      </c>
      <c r="C266" s="82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68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V266" s="16"/>
      <c r="W266" s="18">
        <f t="shared" si="39"/>
        <v>0</v>
      </c>
      <c r="X266" s="15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I266" s="16"/>
      <c r="AJ266" s="18">
        <f t="shared" si="40"/>
        <v>0</v>
      </c>
      <c r="AK266" s="15">
        <v>0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V266" s="16"/>
      <c r="AW266" s="18">
        <f t="shared" si="41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35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36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37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38"/>
        <v>0</v>
      </c>
    </row>
    <row r="267" spans="1:101" ht="13.05" customHeight="1" x14ac:dyDescent="0.2">
      <c r="A267" s="46" t="s">
        <v>22</v>
      </c>
      <c r="B267" s="46" t="s">
        <v>312</v>
      </c>
      <c r="C267" s="82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68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12</v>
      </c>
      <c r="N267" s="2">
        <v>0</v>
      </c>
      <c r="O267" s="2">
        <v>0</v>
      </c>
      <c r="P267" s="2">
        <v>0</v>
      </c>
      <c r="V267" s="16"/>
      <c r="W267" s="18">
        <f t="shared" si="39"/>
        <v>12</v>
      </c>
      <c r="X267" s="15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I267" s="16"/>
      <c r="AJ267" s="18">
        <f t="shared" si="40"/>
        <v>0</v>
      </c>
      <c r="AK267" s="15">
        <v>0</v>
      </c>
      <c r="AL267" s="2">
        <v>0</v>
      </c>
      <c r="AM267" s="2">
        <v>11</v>
      </c>
      <c r="AN267" s="2">
        <v>0</v>
      </c>
      <c r="AO267" s="2">
        <v>0</v>
      </c>
      <c r="AP267" s="2">
        <v>0</v>
      </c>
      <c r="AV267" s="16"/>
      <c r="AW267" s="18">
        <f t="shared" si="41"/>
        <v>11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35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36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37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38"/>
        <v>0</v>
      </c>
    </row>
    <row r="268" spans="1:101" ht="13.05" customHeight="1" x14ac:dyDescent="0.2">
      <c r="A268" s="46" t="s">
        <v>22</v>
      </c>
      <c r="B268" s="46" t="s">
        <v>312</v>
      </c>
      <c r="C268" s="82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68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V268" s="16"/>
      <c r="W268" s="18">
        <f t="shared" si="39"/>
        <v>0</v>
      </c>
      <c r="X268" s="15">
        <v>0</v>
      </c>
      <c r="Y268" s="2">
        <v>0</v>
      </c>
      <c r="Z268" s="2">
        <v>0</v>
      </c>
      <c r="AA268" s="2">
        <v>0</v>
      </c>
      <c r="AB268" s="2">
        <v>0</v>
      </c>
      <c r="AC268" s="2">
        <v>0</v>
      </c>
      <c r="AI268" s="16"/>
      <c r="AJ268" s="18">
        <f t="shared" si="40"/>
        <v>0</v>
      </c>
      <c r="AK268" s="15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V268" s="16"/>
      <c r="AW268" s="18">
        <f t="shared" si="41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35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36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37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38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2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68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0</v>
      </c>
      <c r="N269" s="2">
        <v>0</v>
      </c>
      <c r="O269" s="2">
        <v>0</v>
      </c>
      <c r="P269" s="2">
        <v>0</v>
      </c>
      <c r="Q269" s="2"/>
      <c r="R269" s="2"/>
      <c r="S269" s="2"/>
      <c r="T269" s="2"/>
      <c r="U269" s="2"/>
      <c r="V269" s="16"/>
      <c r="W269" s="18">
        <f t="shared" si="39"/>
        <v>0</v>
      </c>
      <c r="X269" s="15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/>
      <c r="AE269" s="2"/>
      <c r="AF269" s="2"/>
      <c r="AG269" s="2"/>
      <c r="AH269" s="2"/>
      <c r="AI269" s="16"/>
      <c r="AJ269" s="18">
        <f t="shared" si="40"/>
        <v>0</v>
      </c>
      <c r="AK269" s="15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/>
      <c r="AR269" s="2"/>
      <c r="AS269" s="2"/>
      <c r="AT269" s="2"/>
      <c r="AU269" s="2"/>
      <c r="AV269" s="16"/>
      <c r="AW269" s="18">
        <f t="shared" si="41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35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36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37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38"/>
        <v>0</v>
      </c>
    </row>
    <row r="270" spans="1:101" ht="13.05" customHeight="1" x14ac:dyDescent="0.2">
      <c r="A270" s="46" t="s">
        <v>168</v>
      </c>
      <c r="B270" s="46" t="s">
        <v>168</v>
      </c>
      <c r="C270" s="82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68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V270" s="16"/>
      <c r="W270" s="18">
        <f t="shared" si="39"/>
        <v>0</v>
      </c>
      <c r="X270" s="15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I270" s="16"/>
      <c r="AJ270" s="18">
        <f t="shared" si="40"/>
        <v>0</v>
      </c>
      <c r="AK270" s="15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V270" s="16"/>
      <c r="AW270" s="18">
        <f t="shared" si="41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35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36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37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38"/>
        <v>0</v>
      </c>
    </row>
    <row r="271" spans="1:101" ht="13.05" customHeight="1" x14ac:dyDescent="0.2">
      <c r="A271" s="46" t="s">
        <v>168</v>
      </c>
      <c r="B271" s="46" t="s">
        <v>168</v>
      </c>
      <c r="C271" s="82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68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V271" s="16"/>
      <c r="W271" s="18">
        <f t="shared" si="39"/>
        <v>0</v>
      </c>
      <c r="X271" s="15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I271" s="16"/>
      <c r="AJ271" s="18">
        <f t="shared" si="40"/>
        <v>0</v>
      </c>
      <c r="AK271" s="15">
        <v>0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V271" s="16"/>
      <c r="AW271" s="18">
        <f t="shared" si="41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35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36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37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38"/>
        <v>0</v>
      </c>
    </row>
    <row r="272" spans="1:101" ht="13.05" customHeight="1" x14ac:dyDescent="0.2">
      <c r="A272" s="46" t="s">
        <v>168</v>
      </c>
      <c r="B272" s="46" t="s">
        <v>168</v>
      </c>
      <c r="C272" s="82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68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V272" s="16"/>
      <c r="W272" s="18">
        <f t="shared" si="39"/>
        <v>0</v>
      </c>
      <c r="X272" s="15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I272" s="16"/>
      <c r="AJ272" s="18">
        <f t="shared" si="40"/>
        <v>0</v>
      </c>
      <c r="AK272" s="15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V272" s="16"/>
      <c r="AW272" s="18">
        <f t="shared" si="41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35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36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37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38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2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68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/>
      <c r="R273" s="2"/>
      <c r="S273" s="2"/>
      <c r="T273" s="2"/>
      <c r="U273" s="2"/>
      <c r="V273" s="16"/>
      <c r="W273" s="18">
        <f t="shared" si="39"/>
        <v>0</v>
      </c>
      <c r="X273" s="15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/>
      <c r="AE273" s="2"/>
      <c r="AF273" s="2"/>
      <c r="AG273" s="2"/>
      <c r="AH273" s="2"/>
      <c r="AI273" s="16"/>
      <c r="AJ273" s="18">
        <f t="shared" si="40"/>
        <v>0</v>
      </c>
      <c r="AK273" s="15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/>
      <c r="AR273" s="2"/>
      <c r="AS273" s="2"/>
      <c r="AT273" s="2"/>
      <c r="AU273" s="2"/>
      <c r="AV273" s="16"/>
      <c r="AW273" s="18">
        <f t="shared" si="41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35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36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37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38"/>
        <v>0</v>
      </c>
    </row>
    <row r="274" spans="1:101" ht="13.05" customHeight="1" x14ac:dyDescent="0.2">
      <c r="A274" s="46" t="s">
        <v>168</v>
      </c>
      <c r="B274" s="46" t="s">
        <v>326</v>
      </c>
      <c r="C274" s="82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68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V274" s="16"/>
      <c r="W274" s="18">
        <f t="shared" si="39"/>
        <v>0</v>
      </c>
      <c r="X274" s="15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I274" s="16"/>
      <c r="AJ274" s="18">
        <f t="shared" si="40"/>
        <v>0</v>
      </c>
      <c r="AK274" s="15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V274" s="16"/>
      <c r="AW274" s="18">
        <f t="shared" si="41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35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36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37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38"/>
        <v>0</v>
      </c>
    </row>
    <row r="275" spans="1:101" ht="13.05" customHeight="1" x14ac:dyDescent="0.2">
      <c r="A275" s="46" t="s">
        <v>168</v>
      </c>
      <c r="B275" s="46" t="s">
        <v>326</v>
      </c>
      <c r="C275" s="82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68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V275" s="16"/>
      <c r="W275" s="18">
        <f t="shared" si="39"/>
        <v>0</v>
      </c>
      <c r="X275" s="15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I275" s="16"/>
      <c r="AJ275" s="18">
        <f t="shared" si="40"/>
        <v>0</v>
      </c>
      <c r="AK275" s="15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0</v>
      </c>
      <c r="AV275" s="16"/>
      <c r="AW275" s="18">
        <f t="shared" si="41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35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36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37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38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2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68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/>
      <c r="R276" s="2"/>
      <c r="S276" s="2"/>
      <c r="T276" s="2"/>
      <c r="U276" s="2"/>
      <c r="V276" s="16"/>
      <c r="W276" s="18">
        <f t="shared" si="39"/>
        <v>0</v>
      </c>
      <c r="X276" s="15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/>
      <c r="AE276" s="2"/>
      <c r="AF276" s="2"/>
      <c r="AG276" s="2"/>
      <c r="AH276" s="2"/>
      <c r="AI276" s="16"/>
      <c r="AJ276" s="18">
        <f t="shared" si="40"/>
        <v>0</v>
      </c>
      <c r="AK276" s="15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/>
      <c r="AR276" s="2"/>
      <c r="AS276" s="2"/>
      <c r="AT276" s="2"/>
      <c r="AU276" s="2"/>
      <c r="AV276" s="16"/>
      <c r="AW276" s="18">
        <f t="shared" si="41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35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36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37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38"/>
        <v>0</v>
      </c>
    </row>
    <row r="277" spans="1:101" ht="13.05" customHeight="1" x14ac:dyDescent="0.2">
      <c r="A277" s="46" t="s">
        <v>168</v>
      </c>
      <c r="B277" s="46" t="s">
        <v>326</v>
      </c>
      <c r="C277" s="82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68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V277" s="16"/>
      <c r="W277" s="18">
        <f t="shared" si="39"/>
        <v>0</v>
      </c>
      <c r="X277" s="15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I277" s="16"/>
      <c r="AJ277" s="18">
        <f t="shared" si="40"/>
        <v>0</v>
      </c>
      <c r="AK277" s="15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V277" s="16"/>
      <c r="AW277" s="18">
        <f t="shared" si="41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35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36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37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38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2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68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/>
      <c r="R278" s="2"/>
      <c r="S278" s="2"/>
      <c r="T278" s="2"/>
      <c r="U278" s="2"/>
      <c r="V278" s="16"/>
      <c r="W278" s="18">
        <f t="shared" si="39"/>
        <v>0</v>
      </c>
      <c r="X278" s="15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/>
      <c r="AE278" s="2"/>
      <c r="AF278" s="2"/>
      <c r="AG278" s="2"/>
      <c r="AH278" s="2"/>
      <c r="AI278" s="16"/>
      <c r="AJ278" s="18">
        <f t="shared" si="40"/>
        <v>0</v>
      </c>
      <c r="AK278" s="15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/>
      <c r="AR278" s="2"/>
      <c r="AS278" s="2"/>
      <c r="AT278" s="2"/>
      <c r="AU278" s="2"/>
      <c r="AV278" s="16"/>
      <c r="AW278" s="18">
        <f t="shared" si="41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35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36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37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38"/>
        <v>0</v>
      </c>
    </row>
    <row r="279" spans="1:101" ht="13.05" customHeight="1" x14ac:dyDescent="0.2">
      <c r="A279" s="46" t="s">
        <v>168</v>
      </c>
      <c r="B279" s="46" t="s">
        <v>331</v>
      </c>
      <c r="C279" s="82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68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O279" s="2">
        <v>0</v>
      </c>
      <c r="P279" s="2">
        <v>0</v>
      </c>
      <c r="V279" s="16"/>
      <c r="W279" s="18">
        <f t="shared" si="39"/>
        <v>0</v>
      </c>
      <c r="X279" s="15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I279" s="16"/>
      <c r="AJ279" s="18">
        <f t="shared" si="40"/>
        <v>0</v>
      </c>
      <c r="AK279" s="15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V279" s="16"/>
      <c r="AW279" s="18">
        <f t="shared" si="41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35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36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37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38"/>
        <v>0</v>
      </c>
    </row>
    <row r="280" spans="1:101" ht="13.05" customHeight="1" x14ac:dyDescent="0.2">
      <c r="A280" s="46" t="s">
        <v>168</v>
      </c>
      <c r="B280" s="46" t="s">
        <v>331</v>
      </c>
      <c r="C280" s="82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68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O280" s="2">
        <v>0</v>
      </c>
      <c r="P280" s="2">
        <v>0</v>
      </c>
      <c r="V280" s="16"/>
      <c r="W280" s="18">
        <f t="shared" si="39"/>
        <v>0</v>
      </c>
      <c r="X280" s="15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I280" s="16"/>
      <c r="AJ280" s="18">
        <f t="shared" si="40"/>
        <v>0</v>
      </c>
      <c r="AK280" s="15">
        <v>0</v>
      </c>
      <c r="AL280" s="2">
        <v>0</v>
      </c>
      <c r="AM280" s="2">
        <v>0</v>
      </c>
      <c r="AN280" s="2">
        <v>0</v>
      </c>
      <c r="AO280" s="2">
        <v>0</v>
      </c>
      <c r="AP280" s="2">
        <v>0</v>
      </c>
      <c r="AV280" s="16"/>
      <c r="AW280" s="18">
        <f t="shared" si="41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35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36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37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38"/>
        <v>0</v>
      </c>
    </row>
    <row r="281" spans="1:101" ht="13.05" customHeight="1" x14ac:dyDescent="0.2">
      <c r="A281" s="46" t="s">
        <v>168</v>
      </c>
      <c r="B281" s="46" t="s">
        <v>331</v>
      </c>
      <c r="C281" s="82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68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V281" s="16"/>
      <c r="W281" s="18">
        <f t="shared" si="39"/>
        <v>0</v>
      </c>
      <c r="X281" s="15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I281" s="16"/>
      <c r="AJ281" s="18">
        <f t="shared" si="40"/>
        <v>0</v>
      </c>
      <c r="AK281" s="15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V281" s="16"/>
      <c r="AW281" s="18">
        <f t="shared" si="41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35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36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37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38"/>
        <v>0</v>
      </c>
    </row>
    <row r="282" spans="1:101" ht="13.05" customHeight="1" x14ac:dyDescent="0.2">
      <c r="A282" s="46" t="s">
        <v>168</v>
      </c>
      <c r="B282" s="46" t="s">
        <v>331</v>
      </c>
      <c r="C282" s="82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68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V282" s="16"/>
      <c r="W282" s="18">
        <f t="shared" si="39"/>
        <v>0</v>
      </c>
      <c r="X282" s="15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I282" s="16"/>
      <c r="AJ282" s="18">
        <f t="shared" si="40"/>
        <v>0</v>
      </c>
      <c r="AK282" s="15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V282" s="16"/>
      <c r="AW282" s="18">
        <f t="shared" si="41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35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36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37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38"/>
        <v>0</v>
      </c>
    </row>
    <row r="283" spans="1:101" ht="13.05" customHeight="1" x14ac:dyDescent="0.2">
      <c r="A283" s="46" t="s">
        <v>168</v>
      </c>
      <c r="B283" s="46" t="s">
        <v>331</v>
      </c>
      <c r="C283" s="82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68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V283" s="16"/>
      <c r="W283" s="18">
        <f t="shared" si="39"/>
        <v>0</v>
      </c>
      <c r="X283" s="15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I283" s="16"/>
      <c r="AJ283" s="18">
        <f t="shared" si="40"/>
        <v>0</v>
      </c>
      <c r="AK283" s="15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V283" s="16"/>
      <c r="AW283" s="18">
        <f t="shared" si="41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35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36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37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38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2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68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/>
      <c r="R284" s="2"/>
      <c r="S284" s="2"/>
      <c r="T284" s="2"/>
      <c r="U284" s="2"/>
      <c r="V284" s="16"/>
      <c r="W284" s="18">
        <f t="shared" si="39"/>
        <v>0</v>
      </c>
      <c r="X284" s="15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/>
      <c r="AE284" s="2"/>
      <c r="AF284" s="2"/>
      <c r="AG284" s="2"/>
      <c r="AH284" s="2"/>
      <c r="AI284" s="16"/>
      <c r="AJ284" s="18">
        <f t="shared" si="40"/>
        <v>0</v>
      </c>
      <c r="AK284" s="15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/>
      <c r="AR284" s="2"/>
      <c r="AS284" s="2"/>
      <c r="AT284" s="2"/>
      <c r="AU284" s="2"/>
      <c r="AV284" s="16"/>
      <c r="AW284" s="18">
        <f t="shared" si="41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35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36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37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38"/>
        <v>0</v>
      </c>
    </row>
    <row r="285" spans="1:101" ht="13.05" customHeight="1" x14ac:dyDescent="0.2">
      <c r="A285" s="46" t="s">
        <v>168</v>
      </c>
      <c r="B285" s="46" t="s">
        <v>339</v>
      </c>
      <c r="C285" s="82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68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V285" s="16"/>
      <c r="W285" s="18">
        <f t="shared" si="39"/>
        <v>0</v>
      </c>
      <c r="X285" s="15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I285" s="16"/>
      <c r="AJ285" s="18">
        <f t="shared" si="40"/>
        <v>0</v>
      </c>
      <c r="AK285" s="15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V285" s="16"/>
      <c r="AW285" s="18">
        <f t="shared" si="41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35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36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37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38"/>
        <v>0</v>
      </c>
    </row>
    <row r="286" spans="1:101" ht="13.05" customHeight="1" x14ac:dyDescent="0.2">
      <c r="A286" s="46" t="s">
        <v>168</v>
      </c>
      <c r="B286" s="46" t="s">
        <v>337</v>
      </c>
      <c r="C286" s="82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68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V286" s="16"/>
      <c r="W286" s="18">
        <f t="shared" si="39"/>
        <v>0</v>
      </c>
      <c r="X286" s="15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I286" s="16"/>
      <c r="AJ286" s="18">
        <f t="shared" si="40"/>
        <v>0</v>
      </c>
      <c r="AK286" s="15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V286" s="16"/>
      <c r="AW286" s="18">
        <f t="shared" si="41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35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36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37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38"/>
        <v>0</v>
      </c>
    </row>
    <row r="287" spans="1:101" ht="13.05" customHeight="1" x14ac:dyDescent="0.2">
      <c r="A287" s="46" t="s">
        <v>168</v>
      </c>
      <c r="B287" s="46" t="s">
        <v>337</v>
      </c>
      <c r="C287" s="82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68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V287" s="16"/>
      <c r="W287" s="18">
        <f t="shared" si="39"/>
        <v>0</v>
      </c>
      <c r="X287" s="15">
        <v>0</v>
      </c>
      <c r="Y287" s="2">
        <v>0</v>
      </c>
      <c r="Z287" s="2">
        <v>0</v>
      </c>
      <c r="AA287" s="2">
        <v>0</v>
      </c>
      <c r="AB287" s="2">
        <v>0</v>
      </c>
      <c r="AC287" s="2">
        <v>0</v>
      </c>
      <c r="AI287" s="16"/>
      <c r="AJ287" s="18">
        <f t="shared" si="40"/>
        <v>0</v>
      </c>
      <c r="AK287" s="15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V287" s="16"/>
      <c r="AW287" s="18">
        <f t="shared" si="41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35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36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37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38"/>
        <v>0</v>
      </c>
    </row>
    <row r="288" spans="1:101" ht="13.05" customHeight="1" x14ac:dyDescent="0.2">
      <c r="A288" s="46" t="s">
        <v>168</v>
      </c>
      <c r="B288" s="46" t="s">
        <v>343</v>
      </c>
      <c r="C288" s="82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68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V288" s="16"/>
      <c r="W288" s="18">
        <f t="shared" si="39"/>
        <v>0</v>
      </c>
      <c r="X288" s="15">
        <v>0</v>
      </c>
      <c r="Y288" s="2">
        <v>0</v>
      </c>
      <c r="Z288" s="2">
        <v>0</v>
      </c>
      <c r="AA288" s="2">
        <v>0</v>
      </c>
      <c r="AB288" s="2">
        <v>0</v>
      </c>
      <c r="AC288" s="2">
        <v>0</v>
      </c>
      <c r="AI288" s="16"/>
      <c r="AJ288" s="18">
        <f t="shared" si="40"/>
        <v>0</v>
      </c>
      <c r="AK288" s="15">
        <v>0</v>
      </c>
      <c r="AL288" s="2">
        <v>0</v>
      </c>
      <c r="AM288" s="2">
        <v>0</v>
      </c>
      <c r="AN288" s="2">
        <v>0</v>
      </c>
      <c r="AO288" s="2">
        <v>0</v>
      </c>
      <c r="AP288" s="2">
        <v>0</v>
      </c>
      <c r="AV288" s="16"/>
      <c r="AW288" s="18">
        <f t="shared" si="41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35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36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37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38"/>
        <v>0</v>
      </c>
    </row>
    <row r="289" spans="1:101" ht="13.05" customHeight="1" x14ac:dyDescent="0.2">
      <c r="A289" s="46" t="s">
        <v>168</v>
      </c>
      <c r="B289" s="46" t="s">
        <v>343</v>
      </c>
      <c r="C289" s="82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68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V289" s="16"/>
      <c r="W289" s="18">
        <f t="shared" si="39"/>
        <v>0</v>
      </c>
      <c r="X289" s="15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I289" s="16"/>
      <c r="AJ289" s="18">
        <f t="shared" si="40"/>
        <v>0</v>
      </c>
      <c r="AK289" s="15">
        <v>0</v>
      </c>
      <c r="AL289" s="2">
        <v>0</v>
      </c>
      <c r="AM289" s="2">
        <v>0</v>
      </c>
      <c r="AN289" s="2">
        <v>0</v>
      </c>
      <c r="AO289" s="2">
        <v>0</v>
      </c>
      <c r="AP289" s="2">
        <v>0</v>
      </c>
      <c r="AV289" s="16"/>
      <c r="AW289" s="18">
        <f t="shared" si="41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35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36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37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38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2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68">
        <v>146</v>
      </c>
      <c r="I290" s="49" t="s">
        <v>347</v>
      </c>
      <c r="J290" s="43">
        <v>0</v>
      </c>
      <c r="K290" s="15">
        <v>298</v>
      </c>
      <c r="L290" s="2">
        <v>111</v>
      </c>
      <c r="M290" s="2">
        <v>96</v>
      </c>
      <c r="N290" s="2">
        <v>72</v>
      </c>
      <c r="O290" s="2">
        <v>44</v>
      </c>
      <c r="P290" s="2">
        <v>3</v>
      </c>
      <c r="Q290" s="2"/>
      <c r="R290" s="2"/>
      <c r="S290" s="2"/>
      <c r="T290" s="2"/>
      <c r="U290" s="2"/>
      <c r="V290" s="16"/>
      <c r="W290" s="18">
        <f t="shared" si="39"/>
        <v>624</v>
      </c>
      <c r="X290" s="15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/>
      <c r="AE290" s="2"/>
      <c r="AF290" s="2"/>
      <c r="AG290" s="2"/>
      <c r="AH290" s="2"/>
      <c r="AI290" s="16"/>
      <c r="AJ290" s="18">
        <f t="shared" si="40"/>
        <v>0</v>
      </c>
      <c r="AK290" s="15">
        <v>246</v>
      </c>
      <c r="AL290" s="2">
        <v>105</v>
      </c>
      <c r="AM290" s="2">
        <v>89</v>
      </c>
      <c r="AN290" s="2">
        <v>64</v>
      </c>
      <c r="AO290" s="2">
        <v>33</v>
      </c>
      <c r="AP290" s="2">
        <v>3</v>
      </c>
      <c r="AQ290" s="2"/>
      <c r="AR290" s="2"/>
      <c r="AS290" s="2"/>
      <c r="AT290" s="2"/>
      <c r="AU290" s="2"/>
      <c r="AV290" s="16"/>
      <c r="AW290" s="18">
        <f t="shared" si="41"/>
        <v>540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35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36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37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38"/>
        <v>0</v>
      </c>
    </row>
    <row r="291" spans="1:101" ht="13.05" customHeight="1" x14ac:dyDescent="0.2">
      <c r="A291" s="46" t="s">
        <v>168</v>
      </c>
      <c r="B291" s="46" t="s">
        <v>346</v>
      </c>
      <c r="C291" s="82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68">
        <v>147</v>
      </c>
      <c r="I291" s="49" t="s">
        <v>348</v>
      </c>
      <c r="J291" s="43">
        <v>0</v>
      </c>
      <c r="K291" s="15">
        <v>74</v>
      </c>
      <c r="L291" s="2">
        <v>18</v>
      </c>
      <c r="M291" s="2">
        <v>32</v>
      </c>
      <c r="N291" s="2">
        <v>10</v>
      </c>
      <c r="O291" s="2">
        <v>0</v>
      </c>
      <c r="P291" s="2">
        <v>0</v>
      </c>
      <c r="V291" s="16"/>
      <c r="W291" s="18">
        <f t="shared" si="39"/>
        <v>134</v>
      </c>
      <c r="X291" s="15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I291" s="16"/>
      <c r="AJ291" s="18">
        <f t="shared" si="40"/>
        <v>0</v>
      </c>
      <c r="AK291" s="15">
        <v>51</v>
      </c>
      <c r="AL291" s="2">
        <v>17</v>
      </c>
      <c r="AM291" s="2">
        <v>31</v>
      </c>
      <c r="AN291" s="2">
        <v>10</v>
      </c>
      <c r="AO291" s="2">
        <v>0</v>
      </c>
      <c r="AP291" s="2">
        <v>0</v>
      </c>
      <c r="AV291" s="16"/>
      <c r="AW291" s="18">
        <f t="shared" si="41"/>
        <v>109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35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36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37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38"/>
        <v>0</v>
      </c>
    </row>
    <row r="292" spans="1:101" ht="13.05" customHeight="1" x14ac:dyDescent="0.2">
      <c r="A292" s="46" t="s">
        <v>168</v>
      </c>
      <c r="B292" s="46" t="s">
        <v>346</v>
      </c>
      <c r="C292" s="82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68">
        <v>149</v>
      </c>
      <c r="I292" s="49" t="s">
        <v>349</v>
      </c>
      <c r="J292" s="43">
        <v>0</v>
      </c>
      <c r="K292" s="15">
        <v>123</v>
      </c>
      <c r="L292" s="2">
        <v>35</v>
      </c>
      <c r="M292" s="2">
        <v>26</v>
      </c>
      <c r="N292" s="2">
        <v>27</v>
      </c>
      <c r="O292" s="2">
        <v>6</v>
      </c>
      <c r="P292" s="2">
        <v>2</v>
      </c>
      <c r="V292" s="16"/>
      <c r="W292" s="18">
        <f t="shared" si="39"/>
        <v>219</v>
      </c>
      <c r="X292" s="15">
        <v>0</v>
      </c>
      <c r="Y292" s="2">
        <v>0</v>
      </c>
      <c r="Z292" s="2">
        <v>0</v>
      </c>
      <c r="AA292" s="2">
        <v>0</v>
      </c>
      <c r="AB292" s="2">
        <v>0</v>
      </c>
      <c r="AC292" s="2">
        <v>0</v>
      </c>
      <c r="AI292" s="16"/>
      <c r="AJ292" s="18">
        <f t="shared" si="40"/>
        <v>0</v>
      </c>
      <c r="AK292" s="15">
        <v>84</v>
      </c>
      <c r="AL292" s="2">
        <v>26</v>
      </c>
      <c r="AM292" s="2">
        <v>25</v>
      </c>
      <c r="AN292" s="2">
        <v>28</v>
      </c>
      <c r="AO292" s="2">
        <v>2</v>
      </c>
      <c r="AP292" s="2">
        <v>2</v>
      </c>
      <c r="AV292" s="16"/>
      <c r="AW292" s="18">
        <f t="shared" si="41"/>
        <v>167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35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36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37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38"/>
        <v>0</v>
      </c>
    </row>
    <row r="293" spans="1:101" ht="13.05" customHeight="1" x14ac:dyDescent="0.2">
      <c r="A293" s="46" t="s">
        <v>168</v>
      </c>
      <c r="B293" s="46" t="s">
        <v>346</v>
      </c>
      <c r="C293" s="82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68">
        <v>148</v>
      </c>
      <c r="I293" s="49" t="s">
        <v>277</v>
      </c>
      <c r="J293" s="43">
        <v>0</v>
      </c>
      <c r="K293" s="15">
        <v>58</v>
      </c>
      <c r="L293" s="2">
        <v>9</v>
      </c>
      <c r="M293" s="2">
        <v>16</v>
      </c>
      <c r="N293" s="2">
        <v>49</v>
      </c>
      <c r="O293" s="2">
        <v>1</v>
      </c>
      <c r="P293" s="2">
        <v>0</v>
      </c>
      <c r="V293" s="16"/>
      <c r="W293" s="18">
        <f t="shared" si="39"/>
        <v>133</v>
      </c>
      <c r="X293" s="15">
        <v>0</v>
      </c>
      <c r="Y293" s="2">
        <v>0</v>
      </c>
      <c r="Z293" s="2">
        <v>0</v>
      </c>
      <c r="AA293" s="2">
        <v>0</v>
      </c>
      <c r="AB293" s="2">
        <v>0</v>
      </c>
      <c r="AC293" s="2">
        <v>0</v>
      </c>
      <c r="AI293" s="16"/>
      <c r="AJ293" s="18">
        <f t="shared" si="40"/>
        <v>0</v>
      </c>
      <c r="AK293" s="15">
        <v>41</v>
      </c>
      <c r="AL293" s="2">
        <v>8</v>
      </c>
      <c r="AM293" s="2">
        <v>12</v>
      </c>
      <c r="AN293" s="2">
        <v>39</v>
      </c>
      <c r="AO293" s="2">
        <v>0</v>
      </c>
      <c r="AP293" s="2">
        <v>0</v>
      </c>
      <c r="AV293" s="16"/>
      <c r="AW293" s="18">
        <f t="shared" si="41"/>
        <v>100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35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36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37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38"/>
        <v>0</v>
      </c>
    </row>
    <row r="294" spans="1:101" ht="13.05" customHeight="1" x14ac:dyDescent="0.2">
      <c r="A294" s="46" t="s">
        <v>168</v>
      </c>
      <c r="B294" s="46" t="s">
        <v>331</v>
      </c>
      <c r="C294" s="82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68">
        <v>145</v>
      </c>
      <c r="I294" s="49" t="s">
        <v>350</v>
      </c>
      <c r="J294" s="43">
        <v>0</v>
      </c>
      <c r="K294" s="15">
        <v>29</v>
      </c>
      <c r="L294" s="2">
        <v>10</v>
      </c>
      <c r="M294" s="2">
        <v>18</v>
      </c>
      <c r="N294" s="2">
        <v>4</v>
      </c>
      <c r="O294" s="2">
        <v>5</v>
      </c>
      <c r="P294" s="2">
        <v>0</v>
      </c>
      <c r="V294" s="16"/>
      <c r="W294" s="18">
        <f t="shared" si="39"/>
        <v>66</v>
      </c>
      <c r="X294" s="15">
        <v>0</v>
      </c>
      <c r="Y294" s="2">
        <v>0</v>
      </c>
      <c r="Z294" s="2">
        <v>0</v>
      </c>
      <c r="AA294" s="2">
        <v>0</v>
      </c>
      <c r="AB294" s="2">
        <v>0</v>
      </c>
      <c r="AC294" s="2">
        <v>0</v>
      </c>
      <c r="AI294" s="16"/>
      <c r="AJ294" s="18">
        <f t="shared" si="40"/>
        <v>0</v>
      </c>
      <c r="AK294" s="15">
        <v>23</v>
      </c>
      <c r="AL294" s="2">
        <v>10</v>
      </c>
      <c r="AM294" s="2">
        <v>16</v>
      </c>
      <c r="AN294" s="2">
        <v>6</v>
      </c>
      <c r="AO294" s="2">
        <v>5</v>
      </c>
      <c r="AP294" s="2">
        <v>0</v>
      </c>
      <c r="AV294" s="16"/>
      <c r="AW294" s="18">
        <f t="shared" si="41"/>
        <v>60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35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36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37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38"/>
        <v>0</v>
      </c>
    </row>
    <row r="295" spans="1:101" ht="13.05" customHeight="1" x14ac:dyDescent="0.2">
      <c r="A295" s="46" t="s">
        <v>168</v>
      </c>
      <c r="B295" s="46" t="s">
        <v>331</v>
      </c>
      <c r="C295" s="82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68">
        <v>142</v>
      </c>
      <c r="I295" s="49" t="s">
        <v>351</v>
      </c>
      <c r="J295" s="43">
        <v>0</v>
      </c>
      <c r="K295" s="15">
        <v>14</v>
      </c>
      <c r="L295" s="2">
        <v>30</v>
      </c>
      <c r="M295" s="2">
        <v>3</v>
      </c>
      <c r="N295" s="2">
        <v>2</v>
      </c>
      <c r="O295" s="2">
        <v>0</v>
      </c>
      <c r="P295" s="2">
        <v>0</v>
      </c>
      <c r="V295" s="16"/>
      <c r="W295" s="18">
        <f t="shared" si="39"/>
        <v>49</v>
      </c>
      <c r="X295" s="15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I295" s="16"/>
      <c r="AJ295" s="18">
        <f t="shared" si="40"/>
        <v>0</v>
      </c>
      <c r="AK295" s="15">
        <v>7</v>
      </c>
      <c r="AL295" s="2">
        <v>24</v>
      </c>
      <c r="AM295" s="2">
        <v>3</v>
      </c>
      <c r="AN295" s="2">
        <v>2</v>
      </c>
      <c r="AO295" s="2">
        <v>0</v>
      </c>
      <c r="AP295" s="2">
        <v>0</v>
      </c>
      <c r="AV295" s="16"/>
      <c r="AW295" s="18">
        <f t="shared" si="41"/>
        <v>36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35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36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37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38"/>
        <v>0</v>
      </c>
    </row>
    <row r="296" spans="1:101" ht="13.05" customHeight="1" x14ac:dyDescent="0.2">
      <c r="A296" s="46" t="s">
        <v>168</v>
      </c>
      <c r="B296" s="46" t="s">
        <v>331</v>
      </c>
      <c r="C296" s="82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68">
        <v>144</v>
      </c>
      <c r="I296" s="49" t="s">
        <v>352</v>
      </c>
      <c r="J296" s="43">
        <v>0</v>
      </c>
      <c r="K296" s="15">
        <v>61</v>
      </c>
      <c r="L296" s="2">
        <v>23</v>
      </c>
      <c r="M296" s="2">
        <v>17</v>
      </c>
      <c r="N296" s="2">
        <v>5</v>
      </c>
      <c r="O296" s="2">
        <v>2</v>
      </c>
      <c r="P296" s="2">
        <v>0</v>
      </c>
      <c r="V296" s="16"/>
      <c r="W296" s="18">
        <f t="shared" si="39"/>
        <v>108</v>
      </c>
      <c r="X296" s="15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I296" s="16"/>
      <c r="AJ296" s="18">
        <f t="shared" si="40"/>
        <v>0</v>
      </c>
      <c r="AK296" s="15">
        <v>39</v>
      </c>
      <c r="AL296" s="2">
        <v>21</v>
      </c>
      <c r="AM296" s="2">
        <v>16</v>
      </c>
      <c r="AN296" s="2">
        <v>4</v>
      </c>
      <c r="AO296" s="2">
        <v>1</v>
      </c>
      <c r="AP296" s="2">
        <v>0</v>
      </c>
      <c r="AV296" s="16"/>
      <c r="AW296" s="18">
        <f t="shared" si="41"/>
        <v>81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35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36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37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38"/>
        <v>0</v>
      </c>
    </row>
    <row r="297" spans="1:101" ht="13.05" customHeight="1" x14ac:dyDescent="0.2">
      <c r="A297" s="46" t="s">
        <v>168</v>
      </c>
      <c r="B297" s="46" t="s">
        <v>331</v>
      </c>
      <c r="C297" s="82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68">
        <v>143</v>
      </c>
      <c r="I297" s="49" t="s">
        <v>353</v>
      </c>
      <c r="J297" s="43">
        <v>0</v>
      </c>
      <c r="K297" s="15">
        <v>57</v>
      </c>
      <c r="L297" s="2">
        <v>7</v>
      </c>
      <c r="M297" s="2">
        <v>9</v>
      </c>
      <c r="N297" s="2">
        <v>7</v>
      </c>
      <c r="O297" s="2">
        <v>5</v>
      </c>
      <c r="P297" s="2">
        <v>0</v>
      </c>
      <c r="V297" s="16"/>
      <c r="W297" s="18">
        <f t="shared" si="39"/>
        <v>85</v>
      </c>
      <c r="X297" s="15">
        <v>0</v>
      </c>
      <c r="Y297" s="2">
        <v>0</v>
      </c>
      <c r="Z297" s="2">
        <v>0</v>
      </c>
      <c r="AA297" s="2">
        <v>0</v>
      </c>
      <c r="AB297" s="2">
        <v>0</v>
      </c>
      <c r="AC297" s="2">
        <v>0</v>
      </c>
      <c r="AI297" s="16"/>
      <c r="AJ297" s="18">
        <f t="shared" si="40"/>
        <v>0</v>
      </c>
      <c r="AK297" s="15">
        <v>39</v>
      </c>
      <c r="AL297" s="2">
        <v>6</v>
      </c>
      <c r="AM297" s="2">
        <v>10</v>
      </c>
      <c r="AN297" s="2">
        <v>6</v>
      </c>
      <c r="AO297" s="2">
        <v>3</v>
      </c>
      <c r="AP297" s="2">
        <v>0</v>
      </c>
      <c r="AV297" s="16"/>
      <c r="AW297" s="18">
        <f t="shared" si="41"/>
        <v>64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35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36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37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38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2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68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/>
      <c r="R298" s="2"/>
      <c r="S298" s="2"/>
      <c r="T298" s="2"/>
      <c r="U298" s="2"/>
      <c r="V298" s="16"/>
      <c r="W298" s="18">
        <f t="shared" si="39"/>
        <v>0</v>
      </c>
      <c r="X298" s="15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/>
      <c r="AE298" s="2"/>
      <c r="AF298" s="2"/>
      <c r="AG298" s="2"/>
      <c r="AH298" s="2"/>
      <c r="AI298" s="16"/>
      <c r="AJ298" s="18">
        <f t="shared" si="40"/>
        <v>0</v>
      </c>
      <c r="AK298" s="15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/>
      <c r="AR298" s="2"/>
      <c r="AS298" s="2"/>
      <c r="AT298" s="2"/>
      <c r="AU298" s="2"/>
      <c r="AV298" s="16"/>
      <c r="AW298" s="18">
        <f t="shared" si="41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35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36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37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38"/>
        <v>0</v>
      </c>
    </row>
    <row r="299" spans="1:101" ht="13.05" customHeight="1" x14ac:dyDescent="0.2">
      <c r="A299" s="46" t="s">
        <v>168</v>
      </c>
      <c r="B299" s="46" t="s">
        <v>354</v>
      </c>
      <c r="C299" s="82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68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O299" s="2">
        <v>0</v>
      </c>
      <c r="P299" s="2">
        <v>0</v>
      </c>
      <c r="V299" s="16"/>
      <c r="W299" s="18">
        <f t="shared" si="39"/>
        <v>0</v>
      </c>
      <c r="X299" s="15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I299" s="16"/>
      <c r="AJ299" s="18">
        <f t="shared" si="40"/>
        <v>0</v>
      </c>
      <c r="AK299" s="15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0</v>
      </c>
      <c r="AV299" s="16"/>
      <c r="AW299" s="18">
        <f t="shared" si="41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35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36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37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38"/>
        <v>0</v>
      </c>
    </row>
    <row r="300" spans="1:101" ht="13.05" customHeight="1" x14ac:dyDescent="0.2">
      <c r="A300" s="46" t="s">
        <v>168</v>
      </c>
      <c r="B300" s="46" t="s">
        <v>339</v>
      </c>
      <c r="C300" s="82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68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V300" s="16"/>
      <c r="W300" s="18">
        <f t="shared" si="39"/>
        <v>0</v>
      </c>
      <c r="X300" s="15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I300" s="16"/>
      <c r="AJ300" s="18">
        <f t="shared" si="40"/>
        <v>0</v>
      </c>
      <c r="AK300" s="15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V300" s="16"/>
      <c r="AW300" s="18">
        <f t="shared" si="41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35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36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37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38"/>
        <v>0</v>
      </c>
    </row>
    <row r="301" spans="1:101" ht="13.05" customHeight="1" x14ac:dyDescent="0.2">
      <c r="A301" s="46" t="s">
        <v>168</v>
      </c>
      <c r="B301" s="46" t="s">
        <v>354</v>
      </c>
      <c r="C301" s="82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68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V301" s="16"/>
      <c r="W301" s="18">
        <f t="shared" si="39"/>
        <v>0</v>
      </c>
      <c r="X301" s="15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I301" s="16"/>
      <c r="AJ301" s="18">
        <f t="shared" si="40"/>
        <v>0</v>
      </c>
      <c r="AK301" s="15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V301" s="16"/>
      <c r="AW301" s="18">
        <f t="shared" si="41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35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36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37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38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2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68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/>
      <c r="R302" s="2"/>
      <c r="S302" s="2"/>
      <c r="T302" s="2"/>
      <c r="U302" s="2"/>
      <c r="V302" s="16"/>
      <c r="W302" s="18">
        <f t="shared" si="39"/>
        <v>0</v>
      </c>
      <c r="X302" s="15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/>
      <c r="AE302" s="2"/>
      <c r="AF302" s="2"/>
      <c r="AG302" s="2"/>
      <c r="AH302" s="2"/>
      <c r="AI302" s="16"/>
      <c r="AJ302" s="18">
        <f t="shared" si="40"/>
        <v>0</v>
      </c>
      <c r="AK302" s="15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/>
      <c r="AR302" s="2"/>
      <c r="AS302" s="2"/>
      <c r="AT302" s="2"/>
      <c r="AU302" s="2"/>
      <c r="AV302" s="16"/>
      <c r="AW302" s="18">
        <f t="shared" si="41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35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36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37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38"/>
        <v>0</v>
      </c>
    </row>
    <row r="303" spans="1:101" ht="13.05" customHeight="1" x14ac:dyDescent="0.2">
      <c r="A303" s="46" t="s">
        <v>168</v>
      </c>
      <c r="B303" s="46" t="s">
        <v>360</v>
      </c>
      <c r="C303" s="82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68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V303" s="16"/>
      <c r="W303" s="18">
        <f t="shared" si="39"/>
        <v>0</v>
      </c>
      <c r="X303" s="15">
        <v>0</v>
      </c>
      <c r="Y303" s="2">
        <v>0</v>
      </c>
      <c r="Z303" s="2">
        <v>0</v>
      </c>
      <c r="AA303" s="2">
        <v>0</v>
      </c>
      <c r="AB303" s="2">
        <v>0</v>
      </c>
      <c r="AC303" s="2">
        <v>0</v>
      </c>
      <c r="AI303" s="16"/>
      <c r="AJ303" s="18">
        <f t="shared" si="40"/>
        <v>0</v>
      </c>
      <c r="AK303" s="15">
        <v>0</v>
      </c>
      <c r="AL303" s="2">
        <v>0</v>
      </c>
      <c r="AM303" s="2">
        <v>0</v>
      </c>
      <c r="AN303" s="2">
        <v>0</v>
      </c>
      <c r="AO303" s="2">
        <v>0</v>
      </c>
      <c r="AP303" s="2">
        <v>0</v>
      </c>
      <c r="AV303" s="16"/>
      <c r="AW303" s="18">
        <f t="shared" si="41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35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36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37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38"/>
        <v>0</v>
      </c>
    </row>
    <row r="304" spans="1:101" ht="13.05" customHeight="1" x14ac:dyDescent="0.2">
      <c r="A304" s="46" t="s">
        <v>15</v>
      </c>
      <c r="B304" s="46" t="s">
        <v>16</v>
      </c>
      <c r="C304" s="82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67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0</v>
      </c>
      <c r="O304" s="2">
        <v>0</v>
      </c>
      <c r="P304" s="2">
        <v>0</v>
      </c>
      <c r="V304" s="16"/>
      <c r="W304" s="18">
        <f t="shared" si="39"/>
        <v>0</v>
      </c>
      <c r="X304" s="15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I304" s="16"/>
      <c r="AJ304" s="18">
        <f t="shared" si="40"/>
        <v>0</v>
      </c>
      <c r="AK304" s="15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V304" s="16"/>
      <c r="AW304" s="18">
        <f t="shared" si="41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35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36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37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38"/>
        <v>0</v>
      </c>
    </row>
    <row r="305" spans="1:101" ht="13.05" customHeight="1" x14ac:dyDescent="0.2">
      <c r="A305" s="46" t="s">
        <v>15</v>
      </c>
      <c r="B305" s="46" t="s">
        <v>16</v>
      </c>
      <c r="C305" s="82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67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V305" s="16"/>
      <c r="W305" s="18">
        <f t="shared" si="39"/>
        <v>0</v>
      </c>
      <c r="X305" s="15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I305" s="16"/>
      <c r="AJ305" s="18">
        <f t="shared" si="40"/>
        <v>0</v>
      </c>
      <c r="AK305" s="15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V305" s="16"/>
      <c r="AW305" s="18">
        <f t="shared" si="41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35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36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37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38"/>
        <v>0</v>
      </c>
    </row>
    <row r="306" spans="1:101" ht="13.05" customHeight="1" x14ac:dyDescent="0.2">
      <c r="A306" s="46" t="s">
        <v>15</v>
      </c>
      <c r="B306" s="46" t="s">
        <v>16</v>
      </c>
      <c r="C306" s="82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67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V306" s="16"/>
      <c r="W306" s="18">
        <f t="shared" si="39"/>
        <v>0</v>
      </c>
      <c r="X306" s="15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I306" s="16"/>
      <c r="AJ306" s="18">
        <f t="shared" si="40"/>
        <v>0</v>
      </c>
      <c r="AK306" s="15">
        <v>0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V306" s="16"/>
      <c r="AW306" s="18">
        <f t="shared" si="41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35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36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37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38"/>
        <v>0</v>
      </c>
    </row>
    <row r="307" spans="1:101" ht="13.05" customHeight="1" x14ac:dyDescent="0.2">
      <c r="A307" s="46" t="s">
        <v>15</v>
      </c>
      <c r="B307" s="46" t="s">
        <v>16</v>
      </c>
      <c r="C307" s="82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67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V307" s="16"/>
      <c r="W307" s="18">
        <f t="shared" si="39"/>
        <v>0</v>
      </c>
      <c r="X307" s="15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I307" s="16"/>
      <c r="AJ307" s="18">
        <f t="shared" si="40"/>
        <v>0</v>
      </c>
      <c r="AK307" s="15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V307" s="16"/>
      <c r="AW307" s="18">
        <f t="shared" si="41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35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36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37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38"/>
        <v>0</v>
      </c>
    </row>
    <row r="308" spans="1:101" ht="13.05" customHeight="1" x14ac:dyDescent="0.2">
      <c r="A308" s="46" t="s">
        <v>15</v>
      </c>
      <c r="B308" s="46" t="s">
        <v>16</v>
      </c>
      <c r="C308" s="82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67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V308" s="16"/>
      <c r="W308" s="18">
        <f t="shared" si="39"/>
        <v>0</v>
      </c>
      <c r="X308" s="15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I308" s="16"/>
      <c r="AJ308" s="18">
        <f t="shared" si="40"/>
        <v>0</v>
      </c>
      <c r="AK308" s="15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V308" s="16"/>
      <c r="AW308" s="18">
        <f t="shared" si="41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35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36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37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38"/>
        <v>0</v>
      </c>
    </row>
    <row r="309" spans="1:101" ht="13.05" customHeight="1" x14ac:dyDescent="0.2">
      <c r="A309" s="46" t="s">
        <v>15</v>
      </c>
      <c r="B309" s="46" t="s">
        <v>16</v>
      </c>
      <c r="C309" s="82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67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V309" s="16"/>
      <c r="W309" s="18">
        <f t="shared" si="39"/>
        <v>0</v>
      </c>
      <c r="X309" s="15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I309" s="16"/>
      <c r="AJ309" s="18">
        <f t="shared" si="40"/>
        <v>0</v>
      </c>
      <c r="AK309" s="15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V309" s="16"/>
      <c r="AW309" s="18">
        <f t="shared" si="41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35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36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37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38"/>
        <v>0</v>
      </c>
    </row>
    <row r="310" spans="1:101" ht="13.05" customHeight="1" x14ac:dyDescent="0.2">
      <c r="A310" s="46" t="s">
        <v>15</v>
      </c>
      <c r="B310" s="46" t="s">
        <v>16</v>
      </c>
      <c r="C310" s="82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67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V310" s="16"/>
      <c r="W310" s="18">
        <f t="shared" si="39"/>
        <v>0</v>
      </c>
      <c r="X310" s="15">
        <v>0</v>
      </c>
      <c r="Y310" s="2">
        <v>0</v>
      </c>
      <c r="Z310" s="2">
        <v>0</v>
      </c>
      <c r="AA310" s="2">
        <v>0</v>
      </c>
      <c r="AB310" s="2">
        <v>0</v>
      </c>
      <c r="AC310" s="2">
        <v>0</v>
      </c>
      <c r="AI310" s="16"/>
      <c r="AJ310" s="18">
        <f t="shared" si="40"/>
        <v>0</v>
      </c>
      <c r="AK310" s="15">
        <v>0</v>
      </c>
      <c r="AL310" s="2">
        <v>0</v>
      </c>
      <c r="AM310" s="2">
        <v>0</v>
      </c>
      <c r="AN310" s="2">
        <v>0</v>
      </c>
      <c r="AO310" s="2">
        <v>0</v>
      </c>
      <c r="AP310" s="2">
        <v>0</v>
      </c>
      <c r="AV310" s="16"/>
      <c r="AW310" s="18">
        <f t="shared" si="41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35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36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37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38"/>
        <v>0</v>
      </c>
    </row>
    <row r="311" spans="1:101" ht="13.05" customHeight="1" x14ac:dyDescent="0.2">
      <c r="A311" s="46" t="s">
        <v>15</v>
      </c>
      <c r="B311" s="46" t="s">
        <v>16</v>
      </c>
      <c r="C311" s="82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67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V311" s="16"/>
      <c r="W311" s="18">
        <f t="shared" si="39"/>
        <v>0</v>
      </c>
      <c r="X311" s="15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I311" s="16"/>
      <c r="AJ311" s="18">
        <f t="shared" si="40"/>
        <v>0</v>
      </c>
      <c r="AK311" s="15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V311" s="16"/>
      <c r="AW311" s="18">
        <f t="shared" si="41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35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36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37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38"/>
        <v>0</v>
      </c>
    </row>
    <row r="312" spans="1:101" ht="13.05" customHeight="1" x14ac:dyDescent="0.2">
      <c r="A312" s="46" t="s">
        <v>15</v>
      </c>
      <c r="B312" s="46" t="s">
        <v>16</v>
      </c>
      <c r="C312" s="82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67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V312" s="16"/>
      <c r="W312" s="18">
        <f t="shared" si="39"/>
        <v>0</v>
      </c>
      <c r="X312" s="15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I312" s="16"/>
      <c r="AJ312" s="18">
        <f t="shared" si="40"/>
        <v>0</v>
      </c>
      <c r="AK312" s="15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V312" s="16"/>
      <c r="AW312" s="18">
        <f t="shared" si="41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35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36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37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38"/>
        <v>0</v>
      </c>
    </row>
    <row r="313" spans="1:101" ht="13.05" customHeight="1" x14ac:dyDescent="0.2">
      <c r="A313" s="46" t="s">
        <v>15</v>
      </c>
      <c r="B313" s="46" t="s">
        <v>16</v>
      </c>
      <c r="C313" s="82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67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V313" s="16"/>
      <c r="W313" s="18">
        <f t="shared" si="39"/>
        <v>0</v>
      </c>
      <c r="X313" s="15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I313" s="16"/>
      <c r="AJ313" s="18">
        <f t="shared" si="40"/>
        <v>0</v>
      </c>
      <c r="AK313" s="15">
        <v>0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V313" s="16"/>
      <c r="AW313" s="18">
        <f t="shared" si="41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35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36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37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38"/>
        <v>0</v>
      </c>
    </row>
    <row r="314" spans="1:101" ht="13.05" customHeight="1" x14ac:dyDescent="0.2">
      <c r="A314" s="46" t="s">
        <v>15</v>
      </c>
      <c r="B314" s="46" t="s">
        <v>16</v>
      </c>
      <c r="C314" s="82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67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V314" s="16"/>
      <c r="W314" s="18">
        <f t="shared" si="39"/>
        <v>0</v>
      </c>
      <c r="X314" s="15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I314" s="16"/>
      <c r="AJ314" s="18">
        <f t="shared" si="40"/>
        <v>0</v>
      </c>
      <c r="AK314" s="15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V314" s="16"/>
      <c r="AW314" s="18">
        <f t="shared" si="41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35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36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37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38"/>
        <v>0</v>
      </c>
    </row>
    <row r="315" spans="1:101" ht="13.05" customHeight="1" x14ac:dyDescent="0.2">
      <c r="A315" s="46" t="s">
        <v>15</v>
      </c>
      <c r="B315" s="46" t="s">
        <v>16</v>
      </c>
      <c r="C315" s="82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67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V315" s="16"/>
      <c r="W315" s="18">
        <f t="shared" si="39"/>
        <v>0</v>
      </c>
      <c r="X315" s="15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0</v>
      </c>
      <c r="AI315" s="16"/>
      <c r="AJ315" s="18">
        <f t="shared" si="40"/>
        <v>0</v>
      </c>
      <c r="AK315" s="15">
        <v>0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V315" s="16"/>
      <c r="AW315" s="18">
        <f t="shared" si="41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35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36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37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38"/>
        <v>0</v>
      </c>
    </row>
    <row r="316" spans="1:101" ht="13.05" customHeight="1" x14ac:dyDescent="0.2">
      <c r="A316" s="46" t="s">
        <v>15</v>
      </c>
      <c r="B316" s="46" t="s">
        <v>16</v>
      </c>
      <c r="C316" s="82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67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V316" s="16"/>
      <c r="W316" s="18">
        <f t="shared" si="39"/>
        <v>0</v>
      </c>
      <c r="X316" s="15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I316" s="16"/>
      <c r="AJ316" s="18">
        <f t="shared" si="40"/>
        <v>0</v>
      </c>
      <c r="AK316" s="15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0</v>
      </c>
      <c r="AV316" s="16"/>
      <c r="AW316" s="18">
        <f t="shared" si="41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35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36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37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38"/>
        <v>0</v>
      </c>
    </row>
    <row r="317" spans="1:101" ht="13.05" customHeight="1" x14ac:dyDescent="0.2">
      <c r="A317" s="46" t="s">
        <v>15</v>
      </c>
      <c r="B317" s="46" t="s">
        <v>16</v>
      </c>
      <c r="C317" s="82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67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V317" s="16"/>
      <c r="W317" s="18">
        <f t="shared" si="39"/>
        <v>0</v>
      </c>
      <c r="X317" s="15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I317" s="16"/>
      <c r="AJ317" s="18">
        <f t="shared" si="40"/>
        <v>0</v>
      </c>
      <c r="AK317" s="15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V317" s="16"/>
      <c r="AW317" s="18">
        <f t="shared" si="41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35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36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37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38"/>
        <v>0</v>
      </c>
    </row>
    <row r="318" spans="1:101" ht="13.05" customHeight="1" x14ac:dyDescent="0.2">
      <c r="A318" s="46" t="s">
        <v>15</v>
      </c>
      <c r="B318" s="46" t="s">
        <v>16</v>
      </c>
      <c r="C318" s="82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67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V318" s="16"/>
      <c r="W318" s="18">
        <f t="shared" si="39"/>
        <v>0</v>
      </c>
      <c r="X318" s="15">
        <v>0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I318" s="16"/>
      <c r="AJ318" s="18">
        <f t="shared" si="40"/>
        <v>0</v>
      </c>
      <c r="AK318" s="15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V318" s="16"/>
      <c r="AW318" s="18">
        <f t="shared" si="41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35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36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37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38"/>
        <v>0</v>
      </c>
    </row>
    <row r="319" spans="1:101" ht="13.05" customHeight="1" x14ac:dyDescent="0.2">
      <c r="A319" s="46" t="s">
        <v>15</v>
      </c>
      <c r="B319" s="46" t="s">
        <v>16</v>
      </c>
      <c r="C319" s="82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67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V319" s="16"/>
      <c r="W319" s="18">
        <f t="shared" si="39"/>
        <v>0</v>
      </c>
      <c r="X319" s="15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I319" s="16"/>
      <c r="AJ319" s="18">
        <f t="shared" si="40"/>
        <v>0</v>
      </c>
      <c r="AK319" s="15">
        <v>0</v>
      </c>
      <c r="AL319" s="2">
        <v>0</v>
      </c>
      <c r="AM319" s="2">
        <v>0</v>
      </c>
      <c r="AN319" s="2">
        <v>0</v>
      </c>
      <c r="AO319" s="2">
        <v>0</v>
      </c>
      <c r="AP319" s="2">
        <v>0</v>
      </c>
      <c r="AV319" s="16"/>
      <c r="AW319" s="18">
        <f t="shared" si="41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35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36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37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38"/>
        <v>0</v>
      </c>
    </row>
    <row r="320" spans="1:101" ht="13.05" customHeight="1" x14ac:dyDescent="0.2">
      <c r="A320" s="46" t="s">
        <v>15</v>
      </c>
      <c r="B320" s="46" t="s">
        <v>16</v>
      </c>
      <c r="C320" s="82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67">
        <v>228</v>
      </c>
      <c r="I320" s="49" t="s">
        <v>379</v>
      </c>
      <c r="J320" s="43">
        <v>0</v>
      </c>
      <c r="K320" s="15">
        <v>2</v>
      </c>
      <c r="L320" s="2">
        <v>0</v>
      </c>
      <c r="M320" s="2">
        <v>0</v>
      </c>
      <c r="N320" s="2">
        <v>4</v>
      </c>
      <c r="O320" s="2">
        <v>2</v>
      </c>
      <c r="P320" s="2">
        <v>0</v>
      </c>
      <c r="V320" s="16"/>
      <c r="W320" s="18">
        <f t="shared" si="39"/>
        <v>8</v>
      </c>
      <c r="X320" s="15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I320" s="16"/>
      <c r="AJ320" s="18">
        <f t="shared" si="40"/>
        <v>0</v>
      </c>
      <c r="AK320" s="15">
        <v>2</v>
      </c>
      <c r="AL320" s="2">
        <v>0</v>
      </c>
      <c r="AM320" s="2">
        <v>0</v>
      </c>
      <c r="AN320" s="2">
        <v>4</v>
      </c>
      <c r="AO320" s="2">
        <v>2</v>
      </c>
      <c r="AP320" s="2">
        <v>0</v>
      </c>
      <c r="AV320" s="16"/>
      <c r="AW320" s="18">
        <f t="shared" si="41"/>
        <v>8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35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36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37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38"/>
        <v>0</v>
      </c>
    </row>
    <row r="321" spans="1:101" ht="13.05" customHeight="1" x14ac:dyDescent="0.2">
      <c r="A321" s="46" t="s">
        <v>15</v>
      </c>
      <c r="B321" s="46" t="s">
        <v>16</v>
      </c>
      <c r="C321" s="82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67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V321" s="16"/>
      <c r="W321" s="18">
        <f t="shared" si="39"/>
        <v>0</v>
      </c>
      <c r="X321" s="15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I321" s="16"/>
      <c r="AJ321" s="18">
        <f t="shared" si="40"/>
        <v>0</v>
      </c>
      <c r="AK321" s="15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V321" s="16"/>
      <c r="AW321" s="18">
        <f t="shared" si="41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35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36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37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38"/>
        <v>0</v>
      </c>
    </row>
    <row r="322" spans="1:101" ht="13.05" customHeight="1" x14ac:dyDescent="0.2">
      <c r="A322" s="46" t="s">
        <v>15</v>
      </c>
      <c r="B322" s="46" t="s">
        <v>16</v>
      </c>
      <c r="C322" s="82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67">
        <v>7326</v>
      </c>
      <c r="I322" s="49" t="s">
        <v>382</v>
      </c>
      <c r="J322" s="43">
        <v>0</v>
      </c>
      <c r="K322" s="15">
        <v>0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V322" s="16"/>
      <c r="W322" s="18">
        <f t="shared" si="39"/>
        <v>0</v>
      </c>
      <c r="X322" s="15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0</v>
      </c>
      <c r="AI322" s="16"/>
      <c r="AJ322" s="18">
        <f t="shared" si="40"/>
        <v>0</v>
      </c>
      <c r="AK322" s="15">
        <v>0</v>
      </c>
      <c r="AL322" s="2">
        <v>0</v>
      </c>
      <c r="AM322" s="2">
        <v>0</v>
      </c>
      <c r="AN322" s="2">
        <v>0</v>
      </c>
      <c r="AO322" s="2">
        <v>0</v>
      </c>
      <c r="AP322" s="2">
        <v>0</v>
      </c>
      <c r="AV322" s="16"/>
      <c r="AW322" s="18">
        <f t="shared" si="41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35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36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37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38"/>
        <v>0</v>
      </c>
    </row>
    <row r="323" spans="1:101" ht="13.05" customHeight="1" x14ac:dyDescent="0.2">
      <c r="A323" s="46" t="s">
        <v>15</v>
      </c>
      <c r="B323" s="46" t="s">
        <v>16</v>
      </c>
      <c r="C323" s="82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67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V323" s="16"/>
      <c r="W323" s="18">
        <f t="shared" si="39"/>
        <v>0</v>
      </c>
      <c r="X323" s="15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I323" s="16"/>
      <c r="AJ323" s="18">
        <f t="shared" si="40"/>
        <v>0</v>
      </c>
      <c r="AK323" s="15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0</v>
      </c>
      <c r="AV323" s="16"/>
      <c r="AW323" s="18">
        <f t="shared" si="41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35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36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37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38"/>
        <v>0</v>
      </c>
    </row>
    <row r="324" spans="1:101" ht="13.05" customHeight="1" x14ac:dyDescent="0.2">
      <c r="A324" s="46" t="s">
        <v>15</v>
      </c>
      <c r="B324" s="46" t="s">
        <v>16</v>
      </c>
      <c r="C324" s="82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67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V324" s="16"/>
      <c r="W324" s="18">
        <f t="shared" si="39"/>
        <v>0</v>
      </c>
      <c r="X324" s="15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0</v>
      </c>
      <c r="AI324" s="16"/>
      <c r="AJ324" s="18">
        <f t="shared" si="40"/>
        <v>0</v>
      </c>
      <c r="AK324" s="15">
        <v>0</v>
      </c>
      <c r="AL324" s="2">
        <v>0</v>
      </c>
      <c r="AM324" s="2">
        <v>0</v>
      </c>
      <c r="AN324" s="2">
        <v>0</v>
      </c>
      <c r="AO324" s="2">
        <v>0</v>
      </c>
      <c r="AP324" s="2">
        <v>0</v>
      </c>
      <c r="AV324" s="16"/>
      <c r="AW324" s="18">
        <f t="shared" si="41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35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36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37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38"/>
        <v>0</v>
      </c>
    </row>
    <row r="325" spans="1:101" ht="13.05" customHeight="1" x14ac:dyDescent="0.2">
      <c r="A325" s="46" t="s">
        <v>15</v>
      </c>
      <c r="B325" s="46" t="s">
        <v>16</v>
      </c>
      <c r="C325" s="82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67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V325" s="16"/>
      <c r="W325" s="18">
        <f t="shared" si="39"/>
        <v>0</v>
      </c>
      <c r="X325" s="15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I325" s="16"/>
      <c r="AJ325" s="18">
        <f t="shared" si="40"/>
        <v>0</v>
      </c>
      <c r="AK325" s="15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0</v>
      </c>
      <c r="AV325" s="16"/>
      <c r="AW325" s="18">
        <f t="shared" si="41"/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2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3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44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45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2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67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V326" s="16"/>
      <c r="W326" s="18">
        <f t="shared" si="39"/>
        <v>0</v>
      </c>
      <c r="X326" s="15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I326" s="16"/>
      <c r="AJ326" s="18">
        <f t="shared" si="40"/>
        <v>0</v>
      </c>
      <c r="AK326" s="15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0</v>
      </c>
      <c r="AV326" s="16"/>
      <c r="AW326" s="18">
        <f t="shared" si="41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2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3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44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45"/>
        <v>0</v>
      </c>
    </row>
    <row r="327" spans="1:101" ht="13.05" customHeight="1" x14ac:dyDescent="0.2">
      <c r="A327" s="46" t="s">
        <v>15</v>
      </c>
      <c r="B327" s="46" t="s">
        <v>16</v>
      </c>
      <c r="C327" s="82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67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V327" s="16"/>
      <c r="W327" s="18">
        <f t="shared" ref="W327:W390" si="46">SUM(K327:V327)</f>
        <v>0</v>
      </c>
      <c r="X327" s="15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I327" s="16"/>
      <c r="AJ327" s="18">
        <f t="shared" ref="AJ327:AJ390" si="47">SUM(X327:AI327)</f>
        <v>0</v>
      </c>
      <c r="AK327" s="15">
        <v>0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V327" s="16"/>
      <c r="AW327" s="18">
        <f t="shared" ref="AW327:AW390" si="48">SUM(AK327:AV327)</f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2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3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44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45"/>
        <v>0</v>
      </c>
    </row>
    <row r="328" spans="1:101" ht="13.05" customHeight="1" x14ac:dyDescent="0.2">
      <c r="A328" s="46" t="s">
        <v>15</v>
      </c>
      <c r="B328" s="46" t="s">
        <v>16</v>
      </c>
      <c r="C328" s="82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67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V328" s="16"/>
      <c r="W328" s="18">
        <f t="shared" si="46"/>
        <v>0</v>
      </c>
      <c r="X328" s="15">
        <v>0</v>
      </c>
      <c r="Y328" s="2">
        <v>0</v>
      </c>
      <c r="Z328" s="2">
        <v>0</v>
      </c>
      <c r="AA328" s="2">
        <v>0</v>
      </c>
      <c r="AB328" s="2">
        <v>0</v>
      </c>
      <c r="AC328" s="2">
        <v>0</v>
      </c>
      <c r="AI328" s="16"/>
      <c r="AJ328" s="18">
        <f t="shared" si="47"/>
        <v>0</v>
      </c>
      <c r="AK328" s="15">
        <v>0</v>
      </c>
      <c r="AL328" s="2">
        <v>0</v>
      </c>
      <c r="AM328" s="2">
        <v>0</v>
      </c>
      <c r="AN328" s="2">
        <v>0</v>
      </c>
      <c r="AO328" s="2">
        <v>0</v>
      </c>
      <c r="AP328" s="2">
        <v>0</v>
      </c>
      <c r="AV328" s="16"/>
      <c r="AW328" s="18">
        <f t="shared" si="48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2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3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44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45"/>
        <v>0</v>
      </c>
    </row>
    <row r="329" spans="1:101" ht="13.05" customHeight="1" x14ac:dyDescent="0.2">
      <c r="A329" s="46" t="s">
        <v>15</v>
      </c>
      <c r="B329" s="46" t="s">
        <v>389</v>
      </c>
      <c r="C329" s="82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67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V329" s="16"/>
      <c r="W329" s="18">
        <f t="shared" si="46"/>
        <v>0</v>
      </c>
      <c r="X329" s="15">
        <v>0</v>
      </c>
      <c r="Y329" s="2">
        <v>0</v>
      </c>
      <c r="Z329" s="2">
        <v>0</v>
      </c>
      <c r="AA329" s="2">
        <v>0</v>
      </c>
      <c r="AB329" s="2">
        <v>0</v>
      </c>
      <c r="AC329" s="2">
        <v>0</v>
      </c>
      <c r="AI329" s="16"/>
      <c r="AJ329" s="18">
        <f t="shared" si="47"/>
        <v>0</v>
      </c>
      <c r="AK329" s="15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V329" s="16"/>
      <c r="AW329" s="18">
        <f t="shared" si="48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2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3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44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45"/>
        <v>0</v>
      </c>
    </row>
    <row r="330" spans="1:101" ht="13.05" customHeight="1" x14ac:dyDescent="0.2">
      <c r="A330" s="46" t="s">
        <v>15</v>
      </c>
      <c r="B330" s="46" t="s">
        <v>389</v>
      </c>
      <c r="C330" s="82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67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4</v>
      </c>
      <c r="O330" s="2">
        <v>0</v>
      </c>
      <c r="P330" s="2">
        <v>0</v>
      </c>
      <c r="V330" s="16"/>
      <c r="W330" s="18">
        <f t="shared" si="46"/>
        <v>4</v>
      </c>
      <c r="X330" s="15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0</v>
      </c>
      <c r="AI330" s="16"/>
      <c r="AJ330" s="18">
        <f t="shared" si="47"/>
        <v>0</v>
      </c>
      <c r="AK330" s="15">
        <v>0</v>
      </c>
      <c r="AL330" s="2">
        <v>0</v>
      </c>
      <c r="AM330" s="2">
        <v>0</v>
      </c>
      <c r="AN330" s="2">
        <v>4</v>
      </c>
      <c r="AO330" s="2">
        <v>0</v>
      </c>
      <c r="AP330" s="2">
        <v>0</v>
      </c>
      <c r="AV330" s="16"/>
      <c r="AW330" s="18">
        <f t="shared" si="48"/>
        <v>4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2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3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44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45"/>
        <v>0</v>
      </c>
    </row>
    <row r="331" spans="1:101" ht="13.05" customHeight="1" x14ac:dyDescent="0.2">
      <c r="A331" s="46" t="s">
        <v>15</v>
      </c>
      <c r="B331" s="46" t="s">
        <v>389</v>
      </c>
      <c r="C331" s="82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67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V331" s="16"/>
      <c r="W331" s="18">
        <f t="shared" si="46"/>
        <v>0</v>
      </c>
      <c r="X331" s="15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0</v>
      </c>
      <c r="AI331" s="16"/>
      <c r="AJ331" s="18">
        <f t="shared" si="47"/>
        <v>0</v>
      </c>
      <c r="AK331" s="15">
        <v>0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V331" s="16"/>
      <c r="AW331" s="18">
        <f t="shared" si="48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2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3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44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45"/>
        <v>0</v>
      </c>
    </row>
    <row r="332" spans="1:101" ht="13.05" customHeight="1" x14ac:dyDescent="0.2">
      <c r="A332" s="46" t="s">
        <v>15</v>
      </c>
      <c r="B332" s="46" t="s">
        <v>389</v>
      </c>
      <c r="C332" s="82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67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V332" s="16"/>
      <c r="W332" s="18">
        <f t="shared" si="46"/>
        <v>0</v>
      </c>
      <c r="X332" s="15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I332" s="16"/>
      <c r="AJ332" s="18">
        <f t="shared" si="47"/>
        <v>0</v>
      </c>
      <c r="AK332" s="15">
        <v>0</v>
      </c>
      <c r="AL332" s="2">
        <v>0</v>
      </c>
      <c r="AM332" s="2">
        <v>0</v>
      </c>
      <c r="AN332" s="2">
        <v>0</v>
      </c>
      <c r="AO332" s="2">
        <v>0</v>
      </c>
      <c r="AP332" s="2">
        <v>0</v>
      </c>
      <c r="AV332" s="16"/>
      <c r="AW332" s="18">
        <f t="shared" si="48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2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3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44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45"/>
        <v>0</v>
      </c>
    </row>
    <row r="333" spans="1:101" ht="13.05" customHeight="1" x14ac:dyDescent="0.2">
      <c r="A333" s="46" t="s">
        <v>15</v>
      </c>
      <c r="B333" s="46" t="s">
        <v>16</v>
      </c>
      <c r="C333" s="82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67">
        <v>224</v>
      </c>
      <c r="I333" s="49" t="s">
        <v>394</v>
      </c>
      <c r="J333" s="43">
        <v>0</v>
      </c>
      <c r="K333" s="15">
        <v>1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V333" s="16"/>
      <c r="W333" s="18">
        <f t="shared" si="46"/>
        <v>1</v>
      </c>
      <c r="X333" s="15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0</v>
      </c>
      <c r="AI333" s="16"/>
      <c r="AJ333" s="18">
        <f t="shared" si="47"/>
        <v>0</v>
      </c>
      <c r="AK333" s="15">
        <v>1</v>
      </c>
      <c r="AL333" s="2">
        <v>0</v>
      </c>
      <c r="AM333" s="2">
        <v>0</v>
      </c>
      <c r="AN333" s="2">
        <v>0</v>
      </c>
      <c r="AO333" s="2">
        <v>0</v>
      </c>
      <c r="AP333" s="2">
        <v>0</v>
      </c>
      <c r="AV333" s="16"/>
      <c r="AW333" s="18">
        <f t="shared" si="48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2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3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44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45"/>
        <v>0</v>
      </c>
    </row>
    <row r="334" spans="1:101" ht="13.05" customHeight="1" x14ac:dyDescent="0.2">
      <c r="A334" s="46" t="s">
        <v>15</v>
      </c>
      <c r="B334" s="46" t="s">
        <v>16</v>
      </c>
      <c r="C334" s="82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67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O334" s="2">
        <v>0</v>
      </c>
      <c r="P334" s="2">
        <v>0</v>
      </c>
      <c r="V334" s="16"/>
      <c r="W334" s="18">
        <f t="shared" si="46"/>
        <v>0</v>
      </c>
      <c r="X334" s="15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I334" s="16"/>
      <c r="AJ334" s="18">
        <f t="shared" si="47"/>
        <v>0</v>
      </c>
      <c r="AK334" s="15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0</v>
      </c>
      <c r="AV334" s="16"/>
      <c r="AW334" s="18">
        <f t="shared" si="48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2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3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44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45"/>
        <v>0</v>
      </c>
    </row>
    <row r="335" spans="1:101" ht="13.05" customHeight="1" x14ac:dyDescent="0.2">
      <c r="A335" s="46" t="s">
        <v>15</v>
      </c>
      <c r="B335" s="46" t="s">
        <v>16</v>
      </c>
      <c r="C335" s="82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67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V335" s="16"/>
      <c r="W335" s="18">
        <f t="shared" si="46"/>
        <v>0</v>
      </c>
      <c r="X335" s="15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I335" s="16"/>
      <c r="AJ335" s="18">
        <f t="shared" si="47"/>
        <v>0</v>
      </c>
      <c r="AK335" s="15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V335" s="16"/>
      <c r="AW335" s="18">
        <f t="shared" si="48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2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3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44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45"/>
        <v>0</v>
      </c>
    </row>
    <row r="336" spans="1:101" ht="13.05" customHeight="1" x14ac:dyDescent="0.2">
      <c r="A336" s="46" t="s">
        <v>15</v>
      </c>
      <c r="B336" s="46" t="s">
        <v>16</v>
      </c>
      <c r="C336" s="82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67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  <c r="V336" s="16"/>
      <c r="W336" s="18">
        <f t="shared" si="46"/>
        <v>0</v>
      </c>
      <c r="X336" s="15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I336" s="16"/>
      <c r="AJ336" s="18">
        <f t="shared" si="47"/>
        <v>0</v>
      </c>
      <c r="AK336" s="15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0</v>
      </c>
      <c r="AV336" s="16"/>
      <c r="AW336" s="18">
        <f t="shared" si="48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2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3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44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45"/>
        <v>0</v>
      </c>
    </row>
    <row r="337" spans="1:101" ht="13.05" customHeight="1" x14ac:dyDescent="0.2">
      <c r="A337" s="46" t="s">
        <v>15</v>
      </c>
      <c r="B337" s="46" t="s">
        <v>16</v>
      </c>
      <c r="C337" s="82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67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V337" s="16"/>
      <c r="W337" s="18">
        <f t="shared" si="46"/>
        <v>0</v>
      </c>
      <c r="X337" s="15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I337" s="16"/>
      <c r="AJ337" s="18">
        <f t="shared" si="47"/>
        <v>0</v>
      </c>
      <c r="AK337" s="15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V337" s="16"/>
      <c r="AW337" s="18">
        <f t="shared" si="48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2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3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44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45"/>
        <v>0</v>
      </c>
    </row>
    <row r="338" spans="1:101" ht="13.05" customHeight="1" x14ac:dyDescent="0.2">
      <c r="A338" s="46" t="s">
        <v>15</v>
      </c>
      <c r="B338" s="46" t="s">
        <v>16</v>
      </c>
      <c r="C338" s="82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67">
        <v>212</v>
      </c>
      <c r="I338" s="49" t="s">
        <v>398</v>
      </c>
      <c r="J338" s="43">
        <v>0</v>
      </c>
      <c r="K338" s="15">
        <v>0</v>
      </c>
      <c r="L338" s="2">
        <v>15</v>
      </c>
      <c r="M338" s="2">
        <v>0</v>
      </c>
      <c r="N338" s="2">
        <v>0</v>
      </c>
      <c r="O338" s="2">
        <v>0</v>
      </c>
      <c r="P338" s="2">
        <v>0</v>
      </c>
      <c r="V338" s="16"/>
      <c r="W338" s="18">
        <f t="shared" si="46"/>
        <v>15</v>
      </c>
      <c r="X338" s="15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I338" s="16"/>
      <c r="AJ338" s="18">
        <f t="shared" si="47"/>
        <v>0</v>
      </c>
      <c r="AK338" s="15">
        <v>0</v>
      </c>
      <c r="AL338" s="2">
        <v>15</v>
      </c>
      <c r="AM338" s="2">
        <v>0</v>
      </c>
      <c r="AN338" s="2">
        <v>0</v>
      </c>
      <c r="AO338" s="2">
        <v>0</v>
      </c>
      <c r="AP338" s="2">
        <v>0</v>
      </c>
      <c r="AV338" s="16"/>
      <c r="AW338" s="18">
        <f t="shared" si="48"/>
        <v>15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2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3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44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45"/>
        <v>0</v>
      </c>
    </row>
    <row r="339" spans="1:101" ht="13.05" customHeight="1" x14ac:dyDescent="0.2">
      <c r="A339" s="46" t="s">
        <v>15</v>
      </c>
      <c r="B339" s="46" t="s">
        <v>16</v>
      </c>
      <c r="C339" s="82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67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V339" s="16"/>
      <c r="W339" s="18">
        <f t="shared" si="46"/>
        <v>0</v>
      </c>
      <c r="X339" s="15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I339" s="16"/>
      <c r="AJ339" s="18">
        <f t="shared" si="47"/>
        <v>0</v>
      </c>
      <c r="AK339" s="15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V339" s="16"/>
      <c r="AW339" s="18">
        <f t="shared" si="48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2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3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44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45"/>
        <v>0</v>
      </c>
    </row>
    <row r="340" spans="1:101" ht="13.05" customHeight="1" x14ac:dyDescent="0.2">
      <c r="A340" s="46" t="s">
        <v>15</v>
      </c>
      <c r="B340" s="46" t="s">
        <v>16</v>
      </c>
      <c r="C340" s="82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67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V340" s="16"/>
      <c r="W340" s="18">
        <f t="shared" si="46"/>
        <v>0</v>
      </c>
      <c r="X340" s="15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I340" s="16"/>
      <c r="AJ340" s="18">
        <f t="shared" si="47"/>
        <v>0</v>
      </c>
      <c r="AK340" s="15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V340" s="16"/>
      <c r="AW340" s="18">
        <f t="shared" si="48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2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3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44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45"/>
        <v>0</v>
      </c>
    </row>
    <row r="341" spans="1:101" ht="13.05" customHeight="1" x14ac:dyDescent="0.2">
      <c r="A341" s="46" t="s">
        <v>15</v>
      </c>
      <c r="B341" s="46" t="s">
        <v>16</v>
      </c>
      <c r="C341" s="82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67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V341" s="16"/>
      <c r="W341" s="18">
        <f t="shared" si="46"/>
        <v>0</v>
      </c>
      <c r="X341" s="15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I341" s="16"/>
      <c r="AJ341" s="18">
        <f t="shared" si="47"/>
        <v>0</v>
      </c>
      <c r="AK341" s="15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V341" s="16"/>
      <c r="AW341" s="18">
        <f t="shared" si="48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2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3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44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45"/>
        <v>0</v>
      </c>
    </row>
    <row r="342" spans="1:101" ht="13.05" customHeight="1" x14ac:dyDescent="0.2">
      <c r="A342" s="46" t="s">
        <v>15</v>
      </c>
      <c r="B342" s="46" t="s">
        <v>16</v>
      </c>
      <c r="C342" s="82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67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V342" s="16"/>
      <c r="W342" s="18">
        <f t="shared" si="46"/>
        <v>0</v>
      </c>
      <c r="X342" s="15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I342" s="16"/>
      <c r="AJ342" s="18">
        <f t="shared" si="47"/>
        <v>0</v>
      </c>
      <c r="AK342" s="15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V342" s="16"/>
      <c r="AW342" s="18">
        <f t="shared" si="48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2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3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44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45"/>
        <v>0</v>
      </c>
    </row>
    <row r="343" spans="1:101" ht="13.05" customHeight="1" x14ac:dyDescent="0.2">
      <c r="A343" s="46" t="s">
        <v>15</v>
      </c>
      <c r="B343" s="46" t="s">
        <v>16</v>
      </c>
      <c r="C343" s="82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67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V343" s="16"/>
      <c r="W343" s="18">
        <f t="shared" si="46"/>
        <v>0</v>
      </c>
      <c r="X343" s="15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I343" s="16"/>
      <c r="AJ343" s="18">
        <f t="shared" si="47"/>
        <v>0</v>
      </c>
      <c r="AK343" s="15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V343" s="16"/>
      <c r="AW343" s="18">
        <f t="shared" si="48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2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3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44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45"/>
        <v>0</v>
      </c>
    </row>
    <row r="344" spans="1:101" ht="13.05" customHeight="1" x14ac:dyDescent="0.2">
      <c r="A344" s="46" t="s">
        <v>15</v>
      </c>
      <c r="B344" s="46" t="s">
        <v>16</v>
      </c>
      <c r="C344" s="82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67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V344" s="16"/>
      <c r="W344" s="18">
        <f t="shared" si="46"/>
        <v>0</v>
      </c>
      <c r="X344" s="15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I344" s="16"/>
      <c r="AJ344" s="18">
        <f t="shared" si="47"/>
        <v>0</v>
      </c>
      <c r="AK344" s="15">
        <v>0</v>
      </c>
      <c r="AL344" s="2">
        <v>0</v>
      </c>
      <c r="AM344" s="2">
        <v>0</v>
      </c>
      <c r="AN344" s="2">
        <v>0</v>
      </c>
      <c r="AO344" s="2">
        <v>0</v>
      </c>
      <c r="AP344" s="2">
        <v>0</v>
      </c>
      <c r="AV344" s="16"/>
      <c r="AW344" s="18">
        <f t="shared" si="48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2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3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44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45"/>
        <v>0</v>
      </c>
    </row>
    <row r="345" spans="1:101" ht="13.05" customHeight="1" x14ac:dyDescent="0.2">
      <c r="A345" s="46" t="s">
        <v>15</v>
      </c>
      <c r="B345" s="46" t="s">
        <v>16</v>
      </c>
      <c r="C345" s="82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67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V345" s="16"/>
      <c r="W345" s="18">
        <f t="shared" si="46"/>
        <v>0</v>
      </c>
      <c r="X345" s="15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I345" s="16"/>
      <c r="AJ345" s="18">
        <f t="shared" si="47"/>
        <v>0</v>
      </c>
      <c r="AK345" s="15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0</v>
      </c>
      <c r="AV345" s="16"/>
      <c r="AW345" s="18">
        <f t="shared" si="48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2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3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44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45"/>
        <v>0</v>
      </c>
    </row>
    <row r="346" spans="1:101" ht="13.05" customHeight="1" x14ac:dyDescent="0.2">
      <c r="A346" s="46" t="s">
        <v>15</v>
      </c>
      <c r="B346" s="46" t="s">
        <v>406</v>
      </c>
      <c r="C346" s="82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67">
        <v>25338</v>
      </c>
      <c r="I346" s="49" t="s">
        <v>407</v>
      </c>
      <c r="J346" s="43">
        <v>0</v>
      </c>
      <c r="K346" s="15">
        <v>3</v>
      </c>
      <c r="L346" s="2">
        <v>2</v>
      </c>
      <c r="M346" s="2">
        <v>0</v>
      </c>
      <c r="N346" s="2">
        <v>2</v>
      </c>
      <c r="O346" s="2">
        <v>1</v>
      </c>
      <c r="P346" s="2">
        <v>0</v>
      </c>
      <c r="V346" s="16"/>
      <c r="W346" s="18">
        <f t="shared" si="46"/>
        <v>8</v>
      </c>
      <c r="X346" s="15">
        <v>0</v>
      </c>
      <c r="Y346" s="2">
        <v>2</v>
      </c>
      <c r="Z346" s="2">
        <v>0</v>
      </c>
      <c r="AA346" s="2">
        <v>0</v>
      </c>
      <c r="AB346" s="2">
        <v>0</v>
      </c>
      <c r="AC346" s="2">
        <v>0</v>
      </c>
      <c r="AI346" s="16"/>
      <c r="AJ346" s="18">
        <f t="shared" si="47"/>
        <v>2</v>
      </c>
      <c r="AK346" s="15">
        <v>3</v>
      </c>
      <c r="AL346" s="2">
        <v>2</v>
      </c>
      <c r="AM346" s="2">
        <v>0</v>
      </c>
      <c r="AN346" s="2">
        <v>2</v>
      </c>
      <c r="AO346" s="2">
        <v>1</v>
      </c>
      <c r="AP346" s="2">
        <v>0</v>
      </c>
      <c r="AV346" s="16"/>
      <c r="AW346" s="18">
        <f t="shared" si="48"/>
        <v>8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2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3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44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45"/>
        <v>0</v>
      </c>
    </row>
    <row r="347" spans="1:101" ht="13.05" customHeight="1" x14ac:dyDescent="0.2">
      <c r="A347" s="46" t="s">
        <v>15</v>
      </c>
      <c r="B347" s="46" t="s">
        <v>16</v>
      </c>
      <c r="C347" s="82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67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V347" s="16"/>
      <c r="W347" s="18">
        <f t="shared" si="46"/>
        <v>0</v>
      </c>
      <c r="X347" s="15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I347" s="16"/>
      <c r="AJ347" s="18">
        <f t="shared" si="47"/>
        <v>0</v>
      </c>
      <c r="AK347" s="15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0</v>
      </c>
      <c r="AV347" s="16"/>
      <c r="AW347" s="18">
        <f t="shared" si="48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2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3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44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45"/>
        <v>0</v>
      </c>
    </row>
    <row r="348" spans="1:101" ht="13.05" customHeight="1" x14ac:dyDescent="0.2">
      <c r="A348" s="46" t="s">
        <v>15</v>
      </c>
      <c r="B348" s="46" t="s">
        <v>16</v>
      </c>
      <c r="C348" s="82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67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V348" s="16"/>
      <c r="W348" s="18">
        <f t="shared" si="46"/>
        <v>0</v>
      </c>
      <c r="X348" s="15">
        <v>0</v>
      </c>
      <c r="Y348" s="2">
        <v>0</v>
      </c>
      <c r="Z348" s="2">
        <v>0</v>
      </c>
      <c r="AA348" s="2">
        <v>0</v>
      </c>
      <c r="AB348" s="2">
        <v>0</v>
      </c>
      <c r="AC348" s="2">
        <v>0</v>
      </c>
      <c r="AI348" s="16"/>
      <c r="AJ348" s="18">
        <f t="shared" si="47"/>
        <v>0</v>
      </c>
      <c r="AK348" s="15">
        <v>0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V348" s="16"/>
      <c r="AW348" s="18">
        <f t="shared" si="48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2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3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44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45"/>
        <v>0</v>
      </c>
    </row>
    <row r="349" spans="1:101" ht="13.05" customHeight="1" x14ac:dyDescent="0.2">
      <c r="A349" s="46" t="s">
        <v>15</v>
      </c>
      <c r="B349" s="46" t="s">
        <v>16</v>
      </c>
      <c r="C349" s="82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67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V349" s="16"/>
      <c r="W349" s="18">
        <f t="shared" si="46"/>
        <v>0</v>
      </c>
      <c r="X349" s="15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I349" s="16"/>
      <c r="AJ349" s="18">
        <f t="shared" si="47"/>
        <v>0</v>
      </c>
      <c r="AK349" s="15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V349" s="16"/>
      <c r="AW349" s="18">
        <f t="shared" si="48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2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3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44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45"/>
        <v>0</v>
      </c>
    </row>
    <row r="350" spans="1:101" ht="13.05" customHeight="1" x14ac:dyDescent="0.2">
      <c r="A350" s="46" t="s">
        <v>15</v>
      </c>
      <c r="B350" s="46" t="s">
        <v>16</v>
      </c>
      <c r="C350" s="82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67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V350" s="16"/>
      <c r="W350" s="18">
        <f t="shared" si="46"/>
        <v>0</v>
      </c>
      <c r="X350" s="15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I350" s="16"/>
      <c r="AJ350" s="18">
        <f t="shared" si="47"/>
        <v>0</v>
      </c>
      <c r="AK350" s="15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V350" s="16"/>
      <c r="AW350" s="18">
        <f t="shared" si="48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2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3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44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45"/>
        <v>0</v>
      </c>
    </row>
    <row r="351" spans="1:101" ht="13.05" customHeight="1" x14ac:dyDescent="0.2">
      <c r="A351" s="46" t="s">
        <v>15</v>
      </c>
      <c r="B351" s="46" t="s">
        <v>16</v>
      </c>
      <c r="C351" s="82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0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V351" s="16"/>
      <c r="W351" s="18">
        <f t="shared" si="46"/>
        <v>0</v>
      </c>
      <c r="X351" s="15">
        <v>0</v>
      </c>
      <c r="Y351" s="2">
        <v>0</v>
      </c>
      <c r="Z351" s="2">
        <v>0</v>
      </c>
      <c r="AA351" s="2">
        <v>0</v>
      </c>
      <c r="AB351" s="2">
        <v>0</v>
      </c>
      <c r="AC351" s="2">
        <v>0</v>
      </c>
      <c r="AI351" s="16"/>
      <c r="AJ351" s="18">
        <f t="shared" si="47"/>
        <v>0</v>
      </c>
      <c r="AK351" s="15">
        <v>0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V351" s="16"/>
      <c r="AW351" s="18">
        <f t="shared" si="48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2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3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44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45"/>
        <v>0</v>
      </c>
    </row>
    <row r="352" spans="1:101" ht="13.05" customHeight="1" x14ac:dyDescent="0.2">
      <c r="A352" s="46" t="s">
        <v>15</v>
      </c>
      <c r="B352" s="46" t="s">
        <v>16</v>
      </c>
      <c r="C352" s="82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67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V352" s="16"/>
      <c r="W352" s="18">
        <f t="shared" si="46"/>
        <v>0</v>
      </c>
      <c r="X352" s="15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I352" s="16"/>
      <c r="AJ352" s="18">
        <f t="shared" si="47"/>
        <v>0</v>
      </c>
      <c r="AK352" s="15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V352" s="16"/>
      <c r="AW352" s="18">
        <f t="shared" si="48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2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3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44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45"/>
        <v>0</v>
      </c>
    </row>
    <row r="353" spans="1:101" ht="13.05" customHeight="1" x14ac:dyDescent="0.2">
      <c r="A353" s="46" t="s">
        <v>15</v>
      </c>
      <c r="B353" s="46" t="s">
        <v>16</v>
      </c>
      <c r="C353" s="82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67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V353" s="16"/>
      <c r="W353" s="18">
        <f t="shared" si="46"/>
        <v>0</v>
      </c>
      <c r="X353" s="15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I353" s="16"/>
      <c r="AJ353" s="18">
        <f t="shared" si="47"/>
        <v>0</v>
      </c>
      <c r="AK353" s="15">
        <v>0</v>
      </c>
      <c r="AL353" s="2">
        <v>0</v>
      </c>
      <c r="AM353" s="2">
        <v>0</v>
      </c>
      <c r="AN353" s="2">
        <v>0</v>
      </c>
      <c r="AO353" s="2">
        <v>0</v>
      </c>
      <c r="AP353" s="2">
        <v>0</v>
      </c>
      <c r="AV353" s="16"/>
      <c r="AW353" s="18">
        <f t="shared" si="48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2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3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44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45"/>
        <v>0</v>
      </c>
    </row>
    <row r="354" spans="1:101" ht="13.05" customHeight="1" x14ac:dyDescent="0.2">
      <c r="A354" s="46" t="s">
        <v>15</v>
      </c>
      <c r="B354" s="46" t="s">
        <v>16</v>
      </c>
      <c r="C354" s="82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67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V354" s="16"/>
      <c r="W354" s="18">
        <f t="shared" si="46"/>
        <v>0</v>
      </c>
      <c r="X354" s="15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I354" s="16"/>
      <c r="AJ354" s="18">
        <f t="shared" si="47"/>
        <v>0</v>
      </c>
      <c r="AK354" s="15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V354" s="16"/>
      <c r="AW354" s="18">
        <f t="shared" si="48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2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3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44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45"/>
        <v>0</v>
      </c>
    </row>
    <row r="355" spans="1:101" ht="13.05" customHeight="1" x14ac:dyDescent="0.2">
      <c r="A355" s="46" t="s">
        <v>15</v>
      </c>
      <c r="B355" s="46" t="s">
        <v>413</v>
      </c>
      <c r="C355" s="82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67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V355" s="16"/>
      <c r="W355" s="18">
        <f t="shared" si="46"/>
        <v>0</v>
      </c>
      <c r="X355" s="15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I355" s="16"/>
      <c r="AJ355" s="18">
        <f t="shared" si="47"/>
        <v>0</v>
      </c>
      <c r="AK355" s="15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V355" s="16"/>
      <c r="AW355" s="18">
        <f t="shared" si="48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2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3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44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45"/>
        <v>0</v>
      </c>
    </row>
    <row r="356" spans="1:101" ht="13.05" customHeight="1" x14ac:dyDescent="0.2">
      <c r="A356" s="46" t="s">
        <v>15</v>
      </c>
      <c r="B356" s="46" t="s">
        <v>413</v>
      </c>
      <c r="C356" s="82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67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V356" s="16"/>
      <c r="W356" s="18">
        <f t="shared" si="46"/>
        <v>0</v>
      </c>
      <c r="X356" s="15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I356" s="16"/>
      <c r="AJ356" s="18">
        <f t="shared" si="47"/>
        <v>0</v>
      </c>
      <c r="AK356" s="15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V356" s="16"/>
      <c r="AW356" s="18">
        <f t="shared" si="48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2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3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44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45"/>
        <v>0</v>
      </c>
    </row>
    <row r="357" spans="1:101" ht="13.05" customHeight="1" x14ac:dyDescent="0.2">
      <c r="A357" s="46" t="s">
        <v>15</v>
      </c>
      <c r="B357" s="46" t="s">
        <v>413</v>
      </c>
      <c r="C357" s="82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67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O357" s="2">
        <v>0</v>
      </c>
      <c r="P357" s="2">
        <v>0</v>
      </c>
      <c r="V357" s="16"/>
      <c r="W357" s="18">
        <f t="shared" si="46"/>
        <v>0</v>
      </c>
      <c r="X357" s="15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I357" s="16"/>
      <c r="AJ357" s="18">
        <f t="shared" si="47"/>
        <v>0</v>
      </c>
      <c r="AK357" s="15">
        <v>0</v>
      </c>
      <c r="AL357" s="2">
        <v>0</v>
      </c>
      <c r="AM357" s="2">
        <v>0</v>
      </c>
      <c r="AN357" s="2">
        <v>0</v>
      </c>
      <c r="AO357" s="2">
        <v>0</v>
      </c>
      <c r="AP357" s="2">
        <v>0</v>
      </c>
      <c r="AV357" s="16"/>
      <c r="AW357" s="18">
        <f t="shared" si="48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2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3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44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45"/>
        <v>0</v>
      </c>
    </row>
    <row r="358" spans="1:101" ht="13.05" customHeight="1" x14ac:dyDescent="0.2">
      <c r="A358" s="46" t="s">
        <v>15</v>
      </c>
      <c r="B358" s="46" t="s">
        <v>413</v>
      </c>
      <c r="C358" s="82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67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O358" s="2">
        <v>0</v>
      </c>
      <c r="P358" s="2">
        <v>0</v>
      </c>
      <c r="V358" s="16"/>
      <c r="W358" s="18">
        <f t="shared" si="46"/>
        <v>0</v>
      </c>
      <c r="X358" s="15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I358" s="16"/>
      <c r="AJ358" s="18">
        <f t="shared" si="47"/>
        <v>0</v>
      </c>
      <c r="AK358" s="15">
        <v>0</v>
      </c>
      <c r="AL358" s="2">
        <v>0</v>
      </c>
      <c r="AM358" s="2">
        <v>0</v>
      </c>
      <c r="AN358" s="2">
        <v>0</v>
      </c>
      <c r="AO358" s="2">
        <v>0</v>
      </c>
      <c r="AP358" s="2">
        <v>0</v>
      </c>
      <c r="AV358" s="16"/>
      <c r="AW358" s="18">
        <f t="shared" si="48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2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3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44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45"/>
        <v>0</v>
      </c>
    </row>
    <row r="359" spans="1:101" ht="13.05" customHeight="1" x14ac:dyDescent="0.2">
      <c r="A359" s="46" t="s">
        <v>15</v>
      </c>
      <c r="B359" s="46" t="s">
        <v>413</v>
      </c>
      <c r="C359" s="82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67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V359" s="16"/>
      <c r="W359" s="18">
        <f t="shared" si="46"/>
        <v>0</v>
      </c>
      <c r="X359" s="15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I359" s="16"/>
      <c r="AJ359" s="18">
        <f t="shared" si="47"/>
        <v>0</v>
      </c>
      <c r="AK359" s="15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V359" s="16"/>
      <c r="AW359" s="18">
        <f t="shared" si="48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2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3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44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45"/>
        <v>0</v>
      </c>
    </row>
    <row r="360" spans="1:101" ht="13.05" customHeight="1" x14ac:dyDescent="0.2">
      <c r="A360" s="46" t="s">
        <v>15</v>
      </c>
      <c r="B360" s="46" t="s">
        <v>413</v>
      </c>
      <c r="C360" s="82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67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V360" s="16"/>
      <c r="W360" s="18">
        <f t="shared" si="46"/>
        <v>0</v>
      </c>
      <c r="X360" s="15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I360" s="16"/>
      <c r="AJ360" s="18">
        <f t="shared" si="47"/>
        <v>0</v>
      </c>
      <c r="AK360" s="15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V360" s="16"/>
      <c r="AW360" s="18">
        <f t="shared" si="48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2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3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44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45"/>
        <v>0</v>
      </c>
    </row>
    <row r="361" spans="1:101" ht="13.05" customHeight="1" x14ac:dyDescent="0.2">
      <c r="A361" s="46" t="s">
        <v>15</v>
      </c>
      <c r="B361" s="46" t="s">
        <v>413</v>
      </c>
      <c r="C361" s="82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67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V361" s="16"/>
      <c r="W361" s="18">
        <f t="shared" si="46"/>
        <v>0</v>
      </c>
      <c r="X361" s="15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I361" s="16"/>
      <c r="AJ361" s="18">
        <f t="shared" si="47"/>
        <v>0</v>
      </c>
      <c r="AK361" s="15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V361" s="16"/>
      <c r="AW361" s="18">
        <f t="shared" si="48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2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3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44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45"/>
        <v>0</v>
      </c>
    </row>
    <row r="362" spans="1:101" ht="13.05" customHeight="1" x14ac:dyDescent="0.2">
      <c r="A362" s="46" t="s">
        <v>15</v>
      </c>
      <c r="B362" s="46" t="s">
        <v>413</v>
      </c>
      <c r="C362" s="82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67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O362" s="2">
        <v>0</v>
      </c>
      <c r="P362" s="2">
        <v>0</v>
      </c>
      <c r="V362" s="16"/>
      <c r="W362" s="18">
        <f t="shared" si="46"/>
        <v>0</v>
      </c>
      <c r="X362" s="15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I362" s="16"/>
      <c r="AJ362" s="18">
        <f t="shared" si="47"/>
        <v>0</v>
      </c>
      <c r="AK362" s="15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V362" s="16"/>
      <c r="AW362" s="18">
        <f t="shared" si="48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2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3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44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45"/>
        <v>0</v>
      </c>
    </row>
    <row r="363" spans="1:101" ht="13.05" customHeight="1" x14ac:dyDescent="0.2">
      <c r="A363" s="46" t="s">
        <v>15</v>
      </c>
      <c r="B363" s="46" t="s">
        <v>413</v>
      </c>
      <c r="C363" s="82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67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V363" s="16"/>
      <c r="W363" s="18">
        <f t="shared" si="46"/>
        <v>0</v>
      </c>
      <c r="X363" s="15">
        <v>0</v>
      </c>
      <c r="Y363" s="2">
        <v>0</v>
      </c>
      <c r="Z363" s="2">
        <v>0</v>
      </c>
      <c r="AA363" s="2">
        <v>0</v>
      </c>
      <c r="AB363" s="2">
        <v>0</v>
      </c>
      <c r="AC363" s="2">
        <v>0</v>
      </c>
      <c r="AI363" s="16"/>
      <c r="AJ363" s="18">
        <f t="shared" si="47"/>
        <v>0</v>
      </c>
      <c r="AK363" s="15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V363" s="16"/>
      <c r="AW363" s="18">
        <f t="shared" si="48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2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3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44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45"/>
        <v>0</v>
      </c>
    </row>
    <row r="364" spans="1:101" ht="13.05" customHeight="1" x14ac:dyDescent="0.2">
      <c r="A364" s="46" t="s">
        <v>15</v>
      </c>
      <c r="B364" s="46" t="s">
        <v>389</v>
      </c>
      <c r="C364" s="82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67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0</v>
      </c>
      <c r="N364" s="2">
        <v>0</v>
      </c>
      <c r="O364" s="2">
        <v>0</v>
      </c>
      <c r="P364" s="2">
        <v>0</v>
      </c>
      <c r="V364" s="16"/>
      <c r="W364" s="18">
        <f t="shared" si="46"/>
        <v>0</v>
      </c>
      <c r="X364" s="15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0</v>
      </c>
      <c r="AI364" s="16"/>
      <c r="AJ364" s="18">
        <f t="shared" si="47"/>
        <v>0</v>
      </c>
      <c r="AK364" s="15">
        <v>0</v>
      </c>
      <c r="AL364" s="2">
        <v>0</v>
      </c>
      <c r="AM364" s="2">
        <v>0</v>
      </c>
      <c r="AN364" s="2">
        <v>0</v>
      </c>
      <c r="AO364" s="2">
        <v>0</v>
      </c>
      <c r="AP364" s="2">
        <v>0</v>
      </c>
      <c r="AV364" s="16"/>
      <c r="AW364" s="18">
        <f t="shared" si="48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2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3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44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45"/>
        <v>0</v>
      </c>
    </row>
    <row r="365" spans="1:101" ht="13.05" customHeight="1" x14ac:dyDescent="0.2">
      <c r="A365" s="46" t="s">
        <v>15</v>
      </c>
      <c r="B365" s="46" t="s">
        <v>389</v>
      </c>
      <c r="C365" s="82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67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O365" s="2">
        <v>0</v>
      </c>
      <c r="P365" s="2">
        <v>0</v>
      </c>
      <c r="V365" s="16"/>
      <c r="W365" s="18">
        <f t="shared" si="46"/>
        <v>0</v>
      </c>
      <c r="X365" s="15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I365" s="16"/>
      <c r="AJ365" s="18">
        <f t="shared" si="47"/>
        <v>0</v>
      </c>
      <c r="AK365" s="15">
        <v>0</v>
      </c>
      <c r="AL365" s="2">
        <v>0</v>
      </c>
      <c r="AM365" s="2">
        <v>0</v>
      </c>
      <c r="AN365" s="2">
        <v>0</v>
      </c>
      <c r="AO365" s="2">
        <v>0</v>
      </c>
      <c r="AP365" s="2">
        <v>0</v>
      </c>
      <c r="AV365" s="16"/>
      <c r="AW365" s="18">
        <f t="shared" si="48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2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3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44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45"/>
        <v>0</v>
      </c>
    </row>
    <row r="366" spans="1:101" ht="13.05" customHeight="1" x14ac:dyDescent="0.2">
      <c r="A366" s="46" t="s">
        <v>15</v>
      </c>
      <c r="B366" s="46" t="s">
        <v>389</v>
      </c>
      <c r="C366" s="82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67">
        <v>186</v>
      </c>
      <c r="I366" s="49" t="s">
        <v>424</v>
      </c>
      <c r="J366" s="43">
        <v>0</v>
      </c>
      <c r="K366" s="15">
        <v>79</v>
      </c>
      <c r="L366" s="2">
        <v>105</v>
      </c>
      <c r="M366" s="2">
        <v>62</v>
      </c>
      <c r="N366" s="2">
        <v>23</v>
      </c>
      <c r="O366" s="2">
        <v>19</v>
      </c>
      <c r="P366" s="2">
        <v>0</v>
      </c>
      <c r="V366" s="16"/>
      <c r="W366" s="18">
        <f t="shared" si="46"/>
        <v>288</v>
      </c>
      <c r="X366" s="15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I366" s="16"/>
      <c r="AJ366" s="18">
        <f t="shared" si="47"/>
        <v>0</v>
      </c>
      <c r="AK366" s="15">
        <v>58</v>
      </c>
      <c r="AL366" s="2">
        <v>85</v>
      </c>
      <c r="AM366" s="2">
        <v>47</v>
      </c>
      <c r="AN366" s="2">
        <v>19</v>
      </c>
      <c r="AO366" s="2">
        <v>14</v>
      </c>
      <c r="AP366" s="2">
        <v>0</v>
      </c>
      <c r="AV366" s="16"/>
      <c r="AW366" s="18">
        <f t="shared" si="48"/>
        <v>223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2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3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44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45"/>
        <v>0</v>
      </c>
    </row>
    <row r="367" spans="1:101" ht="13.05" customHeight="1" x14ac:dyDescent="0.2">
      <c r="A367" s="46" t="s">
        <v>15</v>
      </c>
      <c r="B367" s="46" t="s">
        <v>389</v>
      </c>
      <c r="C367" s="82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67">
        <v>11687</v>
      </c>
      <c r="I367" s="49" t="s">
        <v>425</v>
      </c>
      <c r="J367" s="43">
        <v>0</v>
      </c>
      <c r="K367" s="15">
        <v>18</v>
      </c>
      <c r="L367" s="2">
        <v>1</v>
      </c>
      <c r="M367" s="2">
        <v>4</v>
      </c>
      <c r="N367" s="2">
        <v>0</v>
      </c>
      <c r="O367" s="2">
        <v>0</v>
      </c>
      <c r="P367" s="2">
        <v>0</v>
      </c>
      <c r="V367" s="16"/>
      <c r="W367" s="18">
        <f t="shared" si="46"/>
        <v>23</v>
      </c>
      <c r="X367" s="15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I367" s="16"/>
      <c r="AJ367" s="18">
        <f t="shared" si="47"/>
        <v>0</v>
      </c>
      <c r="AK367" s="15">
        <v>9</v>
      </c>
      <c r="AL367" s="2">
        <v>1</v>
      </c>
      <c r="AM367" s="2">
        <v>4</v>
      </c>
      <c r="AN367" s="2">
        <v>0</v>
      </c>
      <c r="AO367" s="2">
        <v>0</v>
      </c>
      <c r="AP367" s="2">
        <v>0</v>
      </c>
      <c r="AV367" s="16"/>
      <c r="AW367" s="18">
        <f t="shared" si="48"/>
        <v>14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2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3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44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45"/>
        <v>0</v>
      </c>
    </row>
    <row r="368" spans="1:101" ht="13.05" customHeight="1" x14ac:dyDescent="0.2">
      <c r="A368" s="46" t="s">
        <v>15</v>
      </c>
      <c r="B368" s="46" t="s">
        <v>389</v>
      </c>
      <c r="C368" s="82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67">
        <v>188</v>
      </c>
      <c r="I368" s="49" t="s">
        <v>426</v>
      </c>
      <c r="J368" s="43">
        <v>0</v>
      </c>
      <c r="K368" s="15">
        <v>0</v>
      </c>
      <c r="L368" s="2">
        <v>0</v>
      </c>
      <c r="M368" s="2">
        <v>1</v>
      </c>
      <c r="N368" s="2">
        <v>16</v>
      </c>
      <c r="O368" s="2">
        <v>0</v>
      </c>
      <c r="P368" s="2">
        <v>0</v>
      </c>
      <c r="V368" s="16"/>
      <c r="W368" s="18">
        <f t="shared" si="46"/>
        <v>17</v>
      </c>
      <c r="X368" s="15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I368" s="16"/>
      <c r="AJ368" s="18">
        <f t="shared" si="47"/>
        <v>0</v>
      </c>
      <c r="AK368" s="15">
        <v>0</v>
      </c>
      <c r="AL368" s="2">
        <v>0</v>
      </c>
      <c r="AM368" s="2">
        <v>1</v>
      </c>
      <c r="AN368" s="2">
        <v>13</v>
      </c>
      <c r="AO368" s="2">
        <v>0</v>
      </c>
      <c r="AP368" s="2">
        <v>0</v>
      </c>
      <c r="AV368" s="16"/>
      <c r="AW368" s="18">
        <f t="shared" si="48"/>
        <v>14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2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3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44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45"/>
        <v>0</v>
      </c>
    </row>
    <row r="369" spans="1:101" ht="13.05" customHeight="1" x14ac:dyDescent="0.2">
      <c r="A369" s="46" t="s">
        <v>15</v>
      </c>
      <c r="B369" s="46" t="s">
        <v>389</v>
      </c>
      <c r="C369" s="82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67">
        <v>189</v>
      </c>
      <c r="I369" s="49" t="s">
        <v>427</v>
      </c>
      <c r="J369" s="43">
        <v>0</v>
      </c>
      <c r="K369" s="15">
        <v>16</v>
      </c>
      <c r="L369" s="2">
        <v>5</v>
      </c>
      <c r="M369" s="2">
        <v>18</v>
      </c>
      <c r="N369" s="2">
        <v>11</v>
      </c>
      <c r="O369" s="2">
        <v>25</v>
      </c>
      <c r="P369" s="2">
        <v>0</v>
      </c>
      <c r="V369" s="16"/>
      <c r="W369" s="18">
        <f t="shared" si="46"/>
        <v>75</v>
      </c>
      <c r="X369" s="15">
        <v>0</v>
      </c>
      <c r="Y369" s="2">
        <v>0</v>
      </c>
      <c r="Z369" s="2">
        <v>0</v>
      </c>
      <c r="AA369" s="2">
        <v>0</v>
      </c>
      <c r="AB369" s="2">
        <v>0</v>
      </c>
      <c r="AC369" s="2">
        <v>0</v>
      </c>
      <c r="AI369" s="16"/>
      <c r="AJ369" s="18">
        <f t="shared" si="47"/>
        <v>0</v>
      </c>
      <c r="AK369" s="15">
        <v>10</v>
      </c>
      <c r="AL369" s="2">
        <v>4</v>
      </c>
      <c r="AM369" s="2">
        <v>16</v>
      </c>
      <c r="AN369" s="2">
        <v>5</v>
      </c>
      <c r="AO369" s="2">
        <v>20</v>
      </c>
      <c r="AP369" s="2">
        <v>0</v>
      </c>
      <c r="AV369" s="16"/>
      <c r="AW369" s="18">
        <f t="shared" si="48"/>
        <v>55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2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3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44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45"/>
        <v>0</v>
      </c>
    </row>
    <row r="370" spans="1:101" ht="13.05" customHeight="1" x14ac:dyDescent="0.2">
      <c r="A370" s="46" t="s">
        <v>15</v>
      </c>
      <c r="B370" s="46" t="s">
        <v>389</v>
      </c>
      <c r="C370" s="82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67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1</v>
      </c>
      <c r="N370" s="2">
        <v>38</v>
      </c>
      <c r="O370" s="2">
        <v>38</v>
      </c>
      <c r="P370" s="2">
        <v>0</v>
      </c>
      <c r="V370" s="16"/>
      <c r="W370" s="18">
        <f t="shared" si="46"/>
        <v>77</v>
      </c>
      <c r="X370" s="15">
        <v>0</v>
      </c>
      <c r="Y370" s="2">
        <v>0</v>
      </c>
      <c r="Z370" s="2">
        <v>0</v>
      </c>
      <c r="AA370" s="2">
        <v>17</v>
      </c>
      <c r="AB370" s="2">
        <v>0</v>
      </c>
      <c r="AC370" s="2">
        <v>0</v>
      </c>
      <c r="AI370" s="16"/>
      <c r="AJ370" s="18">
        <f t="shared" si="47"/>
        <v>17</v>
      </c>
      <c r="AK370" s="15">
        <v>0</v>
      </c>
      <c r="AL370" s="2">
        <v>0</v>
      </c>
      <c r="AM370" s="2">
        <v>1</v>
      </c>
      <c r="AN370" s="2">
        <v>20</v>
      </c>
      <c r="AO370" s="2">
        <v>26</v>
      </c>
      <c r="AP370" s="2">
        <v>0</v>
      </c>
      <c r="AV370" s="16"/>
      <c r="AW370" s="18">
        <f t="shared" si="48"/>
        <v>47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2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3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44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45"/>
        <v>0</v>
      </c>
    </row>
    <row r="371" spans="1:101" ht="13.05" customHeight="1" x14ac:dyDescent="0.2">
      <c r="A371" s="46" t="s">
        <v>15</v>
      </c>
      <c r="B371" s="46" t="s">
        <v>389</v>
      </c>
      <c r="C371" s="82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67">
        <v>304</v>
      </c>
      <c r="I371" s="49" t="s">
        <v>429</v>
      </c>
      <c r="J371" s="43">
        <v>0</v>
      </c>
      <c r="K371" s="15">
        <v>5</v>
      </c>
      <c r="L371" s="2">
        <v>11</v>
      </c>
      <c r="M371" s="2">
        <v>11</v>
      </c>
      <c r="N371" s="2">
        <v>2</v>
      </c>
      <c r="O371" s="2">
        <v>4</v>
      </c>
      <c r="P371" s="2">
        <v>0</v>
      </c>
      <c r="V371" s="16"/>
      <c r="W371" s="18">
        <f t="shared" si="46"/>
        <v>33</v>
      </c>
      <c r="X371" s="15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I371" s="16"/>
      <c r="AJ371" s="18">
        <f t="shared" si="47"/>
        <v>0</v>
      </c>
      <c r="AK371" s="15">
        <v>0</v>
      </c>
      <c r="AL371" s="2">
        <v>0</v>
      </c>
      <c r="AM371" s="2">
        <v>2</v>
      </c>
      <c r="AN371" s="2">
        <v>0</v>
      </c>
      <c r="AO371" s="2">
        <v>2</v>
      </c>
      <c r="AP371" s="2">
        <v>0</v>
      </c>
      <c r="AV371" s="16"/>
      <c r="AW371" s="18">
        <f t="shared" si="48"/>
        <v>4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2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3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44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45"/>
        <v>0</v>
      </c>
    </row>
    <row r="372" spans="1:101" ht="13.05" customHeight="1" x14ac:dyDescent="0.2">
      <c r="A372" s="46" t="s">
        <v>15</v>
      </c>
      <c r="B372" s="46" t="s">
        <v>389</v>
      </c>
      <c r="C372" s="82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67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1</v>
      </c>
      <c r="N372" s="2">
        <v>12</v>
      </c>
      <c r="O372" s="2">
        <v>0</v>
      </c>
      <c r="P372" s="2">
        <v>0</v>
      </c>
      <c r="V372" s="16"/>
      <c r="W372" s="18">
        <f t="shared" si="46"/>
        <v>13</v>
      </c>
      <c r="X372" s="15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I372" s="16"/>
      <c r="AJ372" s="18">
        <f t="shared" si="47"/>
        <v>0</v>
      </c>
      <c r="AK372" s="15">
        <v>0</v>
      </c>
      <c r="AL372" s="2">
        <v>0</v>
      </c>
      <c r="AM372" s="2">
        <v>0</v>
      </c>
      <c r="AN372" s="2">
        <v>8</v>
      </c>
      <c r="AO372" s="2">
        <v>0</v>
      </c>
      <c r="AP372" s="2">
        <v>0</v>
      </c>
      <c r="AV372" s="16"/>
      <c r="AW372" s="18">
        <f t="shared" si="48"/>
        <v>8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2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3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44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45"/>
        <v>0</v>
      </c>
    </row>
    <row r="373" spans="1:101" ht="13.05" customHeight="1" x14ac:dyDescent="0.2">
      <c r="A373" s="46" t="s">
        <v>15</v>
      </c>
      <c r="B373" s="46" t="s">
        <v>389</v>
      </c>
      <c r="C373" s="82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67">
        <v>7413</v>
      </c>
      <c r="I373" s="49" t="s">
        <v>431</v>
      </c>
      <c r="J373" s="43">
        <v>0</v>
      </c>
      <c r="K373" s="15">
        <v>0</v>
      </c>
      <c r="L373" s="2">
        <v>19</v>
      </c>
      <c r="M373" s="2">
        <v>0</v>
      </c>
      <c r="N373" s="2">
        <v>0</v>
      </c>
      <c r="O373" s="2">
        <v>0</v>
      </c>
      <c r="P373" s="2">
        <v>0</v>
      </c>
      <c r="V373" s="16"/>
      <c r="W373" s="18">
        <f t="shared" si="46"/>
        <v>19</v>
      </c>
      <c r="X373" s="15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I373" s="16"/>
      <c r="AJ373" s="18">
        <f t="shared" si="47"/>
        <v>0</v>
      </c>
      <c r="AK373" s="15">
        <v>0</v>
      </c>
      <c r="AL373" s="2">
        <v>10</v>
      </c>
      <c r="AM373" s="2">
        <v>0</v>
      </c>
      <c r="AN373" s="2">
        <v>0</v>
      </c>
      <c r="AO373" s="2">
        <v>0</v>
      </c>
      <c r="AP373" s="2">
        <v>0</v>
      </c>
      <c r="AV373" s="16"/>
      <c r="AW373" s="18">
        <f t="shared" si="48"/>
        <v>10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2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3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44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45"/>
        <v>0</v>
      </c>
    </row>
    <row r="374" spans="1:101" ht="13.05" customHeight="1" x14ac:dyDescent="0.2">
      <c r="A374" s="46" t="s">
        <v>15</v>
      </c>
      <c r="B374" s="46" t="s">
        <v>389</v>
      </c>
      <c r="C374" s="82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67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0</v>
      </c>
      <c r="N374" s="2">
        <v>2</v>
      </c>
      <c r="O374" s="2">
        <v>6</v>
      </c>
      <c r="P374" s="2">
        <v>0</v>
      </c>
      <c r="V374" s="16"/>
      <c r="W374" s="18">
        <f t="shared" si="46"/>
        <v>8</v>
      </c>
      <c r="X374" s="15">
        <v>0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I374" s="16"/>
      <c r="AJ374" s="18">
        <f t="shared" si="47"/>
        <v>0</v>
      </c>
      <c r="AK374" s="15">
        <v>0</v>
      </c>
      <c r="AL374" s="2">
        <v>0</v>
      </c>
      <c r="AM374" s="2">
        <v>0</v>
      </c>
      <c r="AN374" s="2">
        <v>1</v>
      </c>
      <c r="AO374" s="2">
        <v>3</v>
      </c>
      <c r="AP374" s="2">
        <v>0</v>
      </c>
      <c r="AV374" s="16"/>
      <c r="AW374" s="18">
        <f t="shared" si="48"/>
        <v>4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2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3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44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45"/>
        <v>0</v>
      </c>
    </row>
    <row r="375" spans="1:101" ht="13.05" customHeight="1" x14ac:dyDescent="0.2">
      <c r="A375" s="46" t="s">
        <v>15</v>
      </c>
      <c r="B375" s="46" t="s">
        <v>389</v>
      </c>
      <c r="C375" s="82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67">
        <v>9729</v>
      </c>
      <c r="I375" s="49" t="s">
        <v>433</v>
      </c>
      <c r="J375" s="43">
        <v>0</v>
      </c>
      <c r="K375" s="15">
        <v>1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V375" s="16"/>
      <c r="W375" s="18">
        <f t="shared" si="46"/>
        <v>1</v>
      </c>
      <c r="X375" s="15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I375" s="16"/>
      <c r="AJ375" s="18">
        <f t="shared" si="47"/>
        <v>0</v>
      </c>
      <c r="AK375" s="15">
        <v>1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V375" s="16"/>
      <c r="AW375" s="18">
        <f t="shared" si="48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2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3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44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45"/>
        <v>0</v>
      </c>
    </row>
    <row r="376" spans="1:101" ht="13.05" customHeight="1" x14ac:dyDescent="0.2">
      <c r="A376" s="46" t="s">
        <v>15</v>
      </c>
      <c r="B376" s="46" t="s">
        <v>389</v>
      </c>
      <c r="C376" s="82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67">
        <v>17571</v>
      </c>
      <c r="I376" s="49" t="s">
        <v>434</v>
      </c>
      <c r="J376" s="43">
        <v>0</v>
      </c>
      <c r="K376" s="15">
        <v>19</v>
      </c>
      <c r="L376" s="2">
        <v>30</v>
      </c>
      <c r="M376" s="2">
        <v>0</v>
      </c>
      <c r="N376" s="2">
        <v>0</v>
      </c>
      <c r="O376" s="2">
        <v>0</v>
      </c>
      <c r="P376" s="2">
        <v>0</v>
      </c>
      <c r="V376" s="16"/>
      <c r="W376" s="18">
        <f t="shared" si="46"/>
        <v>49</v>
      </c>
      <c r="X376" s="15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I376" s="16"/>
      <c r="AJ376" s="18">
        <f t="shared" si="47"/>
        <v>0</v>
      </c>
      <c r="AK376" s="15">
        <v>12</v>
      </c>
      <c r="AL376" s="2">
        <v>27</v>
      </c>
      <c r="AM376" s="2">
        <v>0</v>
      </c>
      <c r="AN376" s="2">
        <v>0</v>
      </c>
      <c r="AO376" s="2">
        <v>0</v>
      </c>
      <c r="AP376" s="2">
        <v>0</v>
      </c>
      <c r="AV376" s="16"/>
      <c r="AW376" s="18">
        <f t="shared" si="48"/>
        <v>39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2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3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44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45"/>
        <v>0</v>
      </c>
    </row>
    <row r="377" spans="1:101" ht="13.05" customHeight="1" x14ac:dyDescent="0.2">
      <c r="A377" s="46" t="s">
        <v>15</v>
      </c>
      <c r="B377" s="46" t="s">
        <v>389</v>
      </c>
      <c r="C377" s="82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67">
        <v>17572</v>
      </c>
      <c r="I377" s="49" t="s">
        <v>435</v>
      </c>
      <c r="J377" s="43">
        <v>0</v>
      </c>
      <c r="K377" s="15">
        <v>22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V377" s="16"/>
      <c r="W377" s="18">
        <f t="shared" si="46"/>
        <v>22</v>
      </c>
      <c r="X377" s="15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I377" s="16"/>
      <c r="AJ377" s="18">
        <f t="shared" si="47"/>
        <v>0</v>
      </c>
      <c r="AK377" s="15">
        <v>9</v>
      </c>
      <c r="AL377" s="2">
        <v>0</v>
      </c>
      <c r="AM377" s="2">
        <v>0</v>
      </c>
      <c r="AN377" s="2">
        <v>0</v>
      </c>
      <c r="AO377" s="2">
        <v>0</v>
      </c>
      <c r="AP377" s="2">
        <v>0</v>
      </c>
      <c r="AV377" s="16"/>
      <c r="AW377" s="18">
        <f t="shared" si="48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2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3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44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45"/>
        <v>0</v>
      </c>
    </row>
    <row r="378" spans="1:101" ht="13.05" customHeight="1" x14ac:dyDescent="0.2">
      <c r="A378" s="46" t="s">
        <v>15</v>
      </c>
      <c r="B378" s="46" t="s">
        <v>389</v>
      </c>
      <c r="C378" s="82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67">
        <v>17569</v>
      </c>
      <c r="I378" s="49" t="s">
        <v>436</v>
      </c>
      <c r="J378" s="43">
        <v>0</v>
      </c>
      <c r="K378" s="15">
        <v>50</v>
      </c>
      <c r="L378" s="2">
        <v>8</v>
      </c>
      <c r="M378" s="2">
        <v>8</v>
      </c>
      <c r="N378" s="2">
        <v>8</v>
      </c>
      <c r="O378" s="2">
        <v>0</v>
      </c>
      <c r="P378" s="2">
        <v>0</v>
      </c>
      <c r="V378" s="16"/>
      <c r="W378" s="18">
        <f t="shared" si="46"/>
        <v>74</v>
      </c>
      <c r="X378" s="15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I378" s="16"/>
      <c r="AJ378" s="18">
        <f t="shared" si="47"/>
        <v>0</v>
      </c>
      <c r="AK378" s="15">
        <v>35</v>
      </c>
      <c r="AL378" s="2">
        <v>8</v>
      </c>
      <c r="AM378" s="2">
        <v>6</v>
      </c>
      <c r="AN378" s="2">
        <v>6</v>
      </c>
      <c r="AO378" s="2">
        <v>0</v>
      </c>
      <c r="AP378" s="2">
        <v>0</v>
      </c>
      <c r="AV378" s="16"/>
      <c r="AW378" s="18">
        <f t="shared" si="48"/>
        <v>55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2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3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44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45"/>
        <v>0</v>
      </c>
    </row>
    <row r="379" spans="1:101" ht="13.05" customHeight="1" x14ac:dyDescent="0.2">
      <c r="A379" s="46" t="s">
        <v>15</v>
      </c>
      <c r="B379" s="46" t="s">
        <v>437</v>
      </c>
      <c r="C379" s="82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67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V379" s="16"/>
      <c r="W379" s="18">
        <f t="shared" si="46"/>
        <v>0</v>
      </c>
      <c r="X379" s="15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I379" s="16"/>
      <c r="AJ379" s="18">
        <f t="shared" si="47"/>
        <v>0</v>
      </c>
      <c r="AK379" s="15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V379" s="16"/>
      <c r="AW379" s="18">
        <f t="shared" si="48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2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3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44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45"/>
        <v>0</v>
      </c>
    </row>
    <row r="380" spans="1:101" ht="13.05" customHeight="1" x14ac:dyDescent="0.2">
      <c r="A380" s="46" t="s">
        <v>15</v>
      </c>
      <c r="B380" s="46" t="s">
        <v>437</v>
      </c>
      <c r="C380" s="82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67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V380" s="16"/>
      <c r="W380" s="18">
        <f t="shared" si="46"/>
        <v>0</v>
      </c>
      <c r="X380" s="15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I380" s="16"/>
      <c r="AJ380" s="18">
        <f t="shared" si="47"/>
        <v>0</v>
      </c>
      <c r="AK380" s="15">
        <v>0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V380" s="16"/>
      <c r="AW380" s="18">
        <f t="shared" si="48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2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3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44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45"/>
        <v>0</v>
      </c>
    </row>
    <row r="381" spans="1:101" ht="13.05" customHeight="1" x14ac:dyDescent="0.2">
      <c r="A381" s="46" t="s">
        <v>15</v>
      </c>
      <c r="B381" s="46" t="s">
        <v>437</v>
      </c>
      <c r="C381" s="82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67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V381" s="16"/>
      <c r="W381" s="18">
        <f t="shared" si="46"/>
        <v>0</v>
      </c>
      <c r="X381" s="15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I381" s="16"/>
      <c r="AJ381" s="18">
        <f t="shared" si="47"/>
        <v>0</v>
      </c>
      <c r="AK381" s="15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V381" s="16"/>
      <c r="AW381" s="18">
        <f t="shared" si="48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2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3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44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45"/>
        <v>0</v>
      </c>
    </row>
    <row r="382" spans="1:101" ht="13.05" customHeight="1" x14ac:dyDescent="0.2">
      <c r="A382" s="46" t="s">
        <v>15</v>
      </c>
      <c r="B382" s="46" t="s">
        <v>437</v>
      </c>
      <c r="C382" s="82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67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V382" s="16"/>
      <c r="W382" s="18">
        <f t="shared" si="46"/>
        <v>0</v>
      </c>
      <c r="X382" s="15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I382" s="16"/>
      <c r="AJ382" s="18">
        <f t="shared" si="47"/>
        <v>0</v>
      </c>
      <c r="AK382" s="15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  <c r="AV382" s="16"/>
      <c r="AW382" s="18">
        <f t="shared" si="48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2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3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44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45"/>
        <v>0</v>
      </c>
    </row>
    <row r="383" spans="1:101" ht="13.05" customHeight="1" x14ac:dyDescent="0.2">
      <c r="A383" s="46" t="s">
        <v>15</v>
      </c>
      <c r="B383" s="46" t="s">
        <v>437</v>
      </c>
      <c r="C383" s="82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67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V383" s="16"/>
      <c r="W383" s="18">
        <f t="shared" si="46"/>
        <v>0</v>
      </c>
      <c r="X383" s="15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0</v>
      </c>
      <c r="AI383" s="16"/>
      <c r="AJ383" s="18">
        <f t="shared" si="47"/>
        <v>0</v>
      </c>
      <c r="AK383" s="15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V383" s="16"/>
      <c r="AW383" s="18">
        <f t="shared" si="48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2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3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44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45"/>
        <v>0</v>
      </c>
    </row>
    <row r="384" spans="1:101" ht="13.05" customHeight="1" x14ac:dyDescent="0.2">
      <c r="A384" s="46" t="s">
        <v>15</v>
      </c>
      <c r="B384" s="46" t="s">
        <v>437</v>
      </c>
      <c r="C384" s="82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67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V384" s="16"/>
      <c r="W384" s="18">
        <f t="shared" si="46"/>
        <v>0</v>
      </c>
      <c r="X384" s="15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I384" s="16"/>
      <c r="AJ384" s="18">
        <f t="shared" si="47"/>
        <v>0</v>
      </c>
      <c r="AK384" s="15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V384" s="16"/>
      <c r="AW384" s="18">
        <f t="shared" si="48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2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3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44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45"/>
        <v>0</v>
      </c>
    </row>
    <row r="385" spans="1:101" ht="13.05" customHeight="1" x14ac:dyDescent="0.2">
      <c r="A385" s="46" t="s">
        <v>15</v>
      </c>
      <c r="B385" s="46" t="s">
        <v>437</v>
      </c>
      <c r="C385" s="82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67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V385" s="16"/>
      <c r="W385" s="18">
        <f t="shared" si="46"/>
        <v>0</v>
      </c>
      <c r="X385" s="15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I385" s="16"/>
      <c r="AJ385" s="18">
        <f t="shared" si="47"/>
        <v>0</v>
      </c>
      <c r="AK385" s="15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0</v>
      </c>
      <c r="AV385" s="16"/>
      <c r="AW385" s="18">
        <f t="shared" si="48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2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3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44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45"/>
        <v>0</v>
      </c>
    </row>
    <row r="386" spans="1:101" ht="13.05" customHeight="1" x14ac:dyDescent="0.2">
      <c r="A386" s="46" t="s">
        <v>15</v>
      </c>
      <c r="B386" s="46" t="s">
        <v>437</v>
      </c>
      <c r="C386" s="82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67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V386" s="16"/>
      <c r="W386" s="18">
        <f t="shared" si="46"/>
        <v>0</v>
      </c>
      <c r="X386" s="15">
        <v>0</v>
      </c>
      <c r="Y386" s="2">
        <v>0</v>
      </c>
      <c r="Z386" s="2">
        <v>0</v>
      </c>
      <c r="AA386" s="2">
        <v>0</v>
      </c>
      <c r="AB386" s="2">
        <v>0</v>
      </c>
      <c r="AC386" s="2">
        <v>0</v>
      </c>
      <c r="AI386" s="16"/>
      <c r="AJ386" s="18">
        <f t="shared" si="47"/>
        <v>0</v>
      </c>
      <c r="AK386" s="15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0</v>
      </c>
      <c r="AV386" s="16"/>
      <c r="AW386" s="18">
        <f t="shared" si="48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2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3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44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45"/>
        <v>0</v>
      </c>
    </row>
    <row r="387" spans="1:101" ht="13.05" customHeight="1" x14ac:dyDescent="0.2">
      <c r="A387" s="46" t="s">
        <v>15</v>
      </c>
      <c r="B387" s="46" t="s">
        <v>437</v>
      </c>
      <c r="C387" s="82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67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V387" s="16"/>
      <c r="W387" s="18">
        <f t="shared" si="46"/>
        <v>0</v>
      </c>
      <c r="X387" s="15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I387" s="16"/>
      <c r="AJ387" s="18">
        <f t="shared" si="47"/>
        <v>0</v>
      </c>
      <c r="AK387" s="15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V387" s="16"/>
      <c r="AW387" s="18">
        <f t="shared" si="48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2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3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44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45"/>
        <v>0</v>
      </c>
    </row>
    <row r="388" spans="1:101" ht="13.05" customHeight="1" x14ac:dyDescent="0.2">
      <c r="A388" s="46" t="s">
        <v>15</v>
      </c>
      <c r="B388" s="46" t="s">
        <v>437</v>
      </c>
      <c r="C388" s="82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67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V388" s="16"/>
      <c r="W388" s="18">
        <f t="shared" si="46"/>
        <v>0</v>
      </c>
      <c r="X388" s="15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I388" s="16"/>
      <c r="AJ388" s="18">
        <f t="shared" si="47"/>
        <v>0</v>
      </c>
      <c r="AK388" s="15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0</v>
      </c>
      <c r="AV388" s="16"/>
      <c r="AW388" s="18">
        <f t="shared" si="48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2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3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44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45"/>
        <v>0</v>
      </c>
    </row>
    <row r="389" spans="1:101" ht="13.05" customHeight="1" x14ac:dyDescent="0.2">
      <c r="A389" s="46" t="s">
        <v>15</v>
      </c>
      <c r="B389" s="46" t="s">
        <v>448</v>
      </c>
      <c r="C389" s="82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67">
        <v>193</v>
      </c>
      <c r="I389" s="49" t="s">
        <v>448</v>
      </c>
      <c r="J389" s="43">
        <v>0</v>
      </c>
      <c r="K389" s="15">
        <v>0</v>
      </c>
      <c r="L389" s="2">
        <v>136</v>
      </c>
      <c r="M389" s="2">
        <v>0</v>
      </c>
      <c r="N389" s="2">
        <v>149</v>
      </c>
      <c r="O389" s="2">
        <v>58</v>
      </c>
      <c r="P389" s="2">
        <v>0</v>
      </c>
      <c r="V389" s="16"/>
      <c r="W389" s="18">
        <f t="shared" si="46"/>
        <v>343</v>
      </c>
      <c r="X389" s="15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I389" s="16"/>
      <c r="AJ389" s="18">
        <f t="shared" si="47"/>
        <v>0</v>
      </c>
      <c r="AK389" s="15">
        <v>0</v>
      </c>
      <c r="AL389" s="2">
        <v>125</v>
      </c>
      <c r="AM389" s="2">
        <v>0</v>
      </c>
      <c r="AN389" s="2">
        <v>143</v>
      </c>
      <c r="AO389" s="2">
        <v>55</v>
      </c>
      <c r="AP389" s="2">
        <v>0</v>
      </c>
      <c r="AV389" s="16"/>
      <c r="AW389" s="18">
        <f t="shared" si="48"/>
        <v>323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49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0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1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2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2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67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V390" s="16"/>
      <c r="W390" s="18">
        <f t="shared" si="46"/>
        <v>0</v>
      </c>
      <c r="X390" s="15">
        <v>0</v>
      </c>
      <c r="Y390" s="2">
        <v>0</v>
      </c>
      <c r="Z390" s="2">
        <v>0</v>
      </c>
      <c r="AA390" s="2">
        <v>0</v>
      </c>
      <c r="AB390" s="2">
        <v>0</v>
      </c>
      <c r="AC390" s="2">
        <v>0</v>
      </c>
      <c r="AI390" s="16"/>
      <c r="AJ390" s="18">
        <f t="shared" si="47"/>
        <v>0</v>
      </c>
      <c r="AK390" s="15">
        <v>0</v>
      </c>
      <c r="AL390" s="2">
        <v>0</v>
      </c>
      <c r="AM390" s="2">
        <v>0</v>
      </c>
      <c r="AN390" s="2">
        <v>0</v>
      </c>
      <c r="AO390" s="2">
        <v>0</v>
      </c>
      <c r="AP390" s="2">
        <v>0</v>
      </c>
      <c r="AV390" s="16"/>
      <c r="AW390" s="18">
        <f t="shared" si="48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49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0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1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2"/>
        <v>0</v>
      </c>
    </row>
    <row r="391" spans="1:101" ht="13.05" customHeight="1" x14ac:dyDescent="0.2">
      <c r="A391" s="46" t="s">
        <v>15</v>
      </c>
      <c r="B391" s="46" t="s">
        <v>448</v>
      </c>
      <c r="C391" s="82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67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0</v>
      </c>
      <c r="N391" s="2">
        <v>4</v>
      </c>
      <c r="O391" s="2">
        <v>12</v>
      </c>
      <c r="P391" s="2">
        <v>0</v>
      </c>
      <c r="V391" s="16"/>
      <c r="W391" s="18">
        <f t="shared" ref="W391:W454" si="53">SUM(K391:V391)</f>
        <v>16</v>
      </c>
      <c r="X391" s="15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I391" s="16"/>
      <c r="AJ391" s="18">
        <f t="shared" ref="AJ391:AJ454" si="54">SUM(X391:AI391)</f>
        <v>0</v>
      </c>
      <c r="AK391" s="15">
        <v>0</v>
      </c>
      <c r="AL391" s="2">
        <v>0</v>
      </c>
      <c r="AM391" s="2">
        <v>0</v>
      </c>
      <c r="AN391" s="2">
        <v>4</v>
      </c>
      <c r="AO391" s="2">
        <v>12</v>
      </c>
      <c r="AP391" s="2">
        <v>0</v>
      </c>
      <c r="AV391" s="16"/>
      <c r="AW391" s="18">
        <f t="shared" ref="AW391:AW454" si="55">SUM(AK391:AV391)</f>
        <v>16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49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0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1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2"/>
        <v>0</v>
      </c>
    </row>
    <row r="392" spans="1:101" ht="13.05" customHeight="1" x14ac:dyDescent="0.2">
      <c r="A392" s="46" t="s">
        <v>15</v>
      </c>
      <c r="B392" s="46" t="s">
        <v>448</v>
      </c>
      <c r="C392" s="82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67">
        <v>197</v>
      </c>
      <c r="I392" s="49" t="s">
        <v>451</v>
      </c>
      <c r="J392" s="43">
        <v>0</v>
      </c>
      <c r="K392" s="15">
        <v>0</v>
      </c>
      <c r="L392" s="2">
        <v>23</v>
      </c>
      <c r="M392" s="2">
        <v>20</v>
      </c>
      <c r="N392" s="2">
        <v>75</v>
      </c>
      <c r="O392" s="2">
        <v>26</v>
      </c>
      <c r="P392" s="2">
        <v>0</v>
      </c>
      <c r="V392" s="16"/>
      <c r="W392" s="18">
        <f t="shared" si="53"/>
        <v>144</v>
      </c>
      <c r="X392" s="15">
        <v>0</v>
      </c>
      <c r="Y392" s="2">
        <v>0</v>
      </c>
      <c r="Z392" s="2">
        <v>0</v>
      </c>
      <c r="AA392" s="2">
        <v>6</v>
      </c>
      <c r="AB392" s="2">
        <v>0</v>
      </c>
      <c r="AC392" s="2">
        <v>0</v>
      </c>
      <c r="AI392" s="16"/>
      <c r="AJ392" s="18">
        <f t="shared" si="54"/>
        <v>6</v>
      </c>
      <c r="AK392" s="15">
        <v>0</v>
      </c>
      <c r="AL392" s="2">
        <v>21</v>
      </c>
      <c r="AM392" s="2">
        <v>19</v>
      </c>
      <c r="AN392" s="2">
        <v>74</v>
      </c>
      <c r="AO392" s="2">
        <v>26</v>
      </c>
      <c r="AP392" s="2">
        <v>0</v>
      </c>
      <c r="AV392" s="16"/>
      <c r="AW392" s="18">
        <f t="shared" si="55"/>
        <v>140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49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0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1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2"/>
        <v>0</v>
      </c>
    </row>
    <row r="393" spans="1:101" ht="13.05" customHeight="1" x14ac:dyDescent="0.2">
      <c r="A393" s="46" t="s">
        <v>15</v>
      </c>
      <c r="B393" s="46" t="s">
        <v>448</v>
      </c>
      <c r="C393" s="82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67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7</v>
      </c>
      <c r="N393" s="2">
        <v>0</v>
      </c>
      <c r="O393" s="2">
        <v>0</v>
      </c>
      <c r="P393" s="2">
        <v>0</v>
      </c>
      <c r="V393" s="16"/>
      <c r="W393" s="18">
        <f t="shared" si="53"/>
        <v>7</v>
      </c>
      <c r="X393" s="15">
        <v>0</v>
      </c>
      <c r="Y393" s="2">
        <v>0</v>
      </c>
      <c r="Z393" s="2">
        <v>2</v>
      </c>
      <c r="AA393" s="2">
        <v>0</v>
      </c>
      <c r="AB393" s="2">
        <v>0</v>
      </c>
      <c r="AC393" s="2">
        <v>0</v>
      </c>
      <c r="AI393" s="16"/>
      <c r="AJ393" s="18">
        <f t="shared" si="54"/>
        <v>2</v>
      </c>
      <c r="AK393" s="15">
        <v>0</v>
      </c>
      <c r="AL393" s="2">
        <v>0</v>
      </c>
      <c r="AM393" s="2">
        <v>7</v>
      </c>
      <c r="AN393" s="2">
        <v>0</v>
      </c>
      <c r="AO393" s="2">
        <v>0</v>
      </c>
      <c r="AP393" s="2">
        <v>0</v>
      </c>
      <c r="AV393" s="16"/>
      <c r="AW393" s="18">
        <f t="shared" si="55"/>
        <v>7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49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0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1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2"/>
        <v>0</v>
      </c>
    </row>
    <row r="394" spans="1:101" ht="13.05" customHeight="1" x14ac:dyDescent="0.2">
      <c r="A394" s="46" t="s">
        <v>15</v>
      </c>
      <c r="B394" s="46" t="s">
        <v>448</v>
      </c>
      <c r="C394" s="82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67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24</v>
      </c>
      <c r="N394" s="2">
        <v>0</v>
      </c>
      <c r="O394" s="2">
        <v>0</v>
      </c>
      <c r="P394" s="2">
        <v>0</v>
      </c>
      <c r="V394" s="16"/>
      <c r="W394" s="18">
        <f t="shared" si="53"/>
        <v>24</v>
      </c>
      <c r="X394" s="15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0</v>
      </c>
      <c r="AI394" s="16"/>
      <c r="AJ394" s="18">
        <f t="shared" si="54"/>
        <v>0</v>
      </c>
      <c r="AK394" s="15">
        <v>0</v>
      </c>
      <c r="AL394" s="2">
        <v>0</v>
      </c>
      <c r="AM394" s="2">
        <v>24</v>
      </c>
      <c r="AN394" s="2">
        <v>0</v>
      </c>
      <c r="AO394" s="2">
        <v>0</v>
      </c>
      <c r="AP394" s="2">
        <v>0</v>
      </c>
      <c r="AV394" s="16"/>
      <c r="AW394" s="18">
        <f t="shared" si="55"/>
        <v>24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49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0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1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2"/>
        <v>0</v>
      </c>
    </row>
    <row r="395" spans="1:101" ht="13.05" customHeight="1" x14ac:dyDescent="0.2">
      <c r="A395" s="46" t="s">
        <v>15</v>
      </c>
      <c r="B395" s="46" t="s">
        <v>448</v>
      </c>
      <c r="C395" s="82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67">
        <v>201</v>
      </c>
      <c r="I395" s="49" t="s">
        <v>454</v>
      </c>
      <c r="J395" s="43">
        <v>0</v>
      </c>
      <c r="K395" s="15">
        <v>34</v>
      </c>
      <c r="L395" s="2">
        <v>8</v>
      </c>
      <c r="M395" s="2">
        <v>10</v>
      </c>
      <c r="N395" s="2">
        <v>16</v>
      </c>
      <c r="O395" s="2">
        <v>9</v>
      </c>
      <c r="P395" s="2">
        <v>0</v>
      </c>
      <c r="V395" s="16"/>
      <c r="W395" s="18">
        <f t="shared" si="53"/>
        <v>77</v>
      </c>
      <c r="X395" s="15">
        <v>0</v>
      </c>
      <c r="Y395" s="2">
        <v>0</v>
      </c>
      <c r="Z395" s="2">
        <v>0</v>
      </c>
      <c r="AA395" s="2">
        <v>3</v>
      </c>
      <c r="AB395" s="2">
        <v>0</v>
      </c>
      <c r="AC395" s="2">
        <v>0</v>
      </c>
      <c r="AI395" s="16"/>
      <c r="AJ395" s="18">
        <f t="shared" si="54"/>
        <v>3</v>
      </c>
      <c r="AK395" s="15">
        <v>30</v>
      </c>
      <c r="AL395" s="2">
        <v>8</v>
      </c>
      <c r="AM395" s="2">
        <v>9</v>
      </c>
      <c r="AN395" s="2">
        <v>16</v>
      </c>
      <c r="AO395" s="2">
        <v>9</v>
      </c>
      <c r="AP395" s="2">
        <v>0</v>
      </c>
      <c r="AV395" s="16"/>
      <c r="AW395" s="18">
        <f t="shared" si="55"/>
        <v>72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49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0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1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2"/>
        <v>0</v>
      </c>
    </row>
    <row r="396" spans="1:101" ht="13.05" customHeight="1" x14ac:dyDescent="0.2">
      <c r="A396" s="46" t="s">
        <v>15</v>
      </c>
      <c r="B396" s="46" t="s">
        <v>448</v>
      </c>
      <c r="C396" s="82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67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V396" s="16"/>
      <c r="W396" s="18">
        <f t="shared" si="53"/>
        <v>0</v>
      </c>
      <c r="X396" s="15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I396" s="16"/>
      <c r="AJ396" s="18">
        <f t="shared" si="54"/>
        <v>0</v>
      </c>
      <c r="AK396" s="15">
        <v>0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V396" s="16"/>
      <c r="AW396" s="18">
        <f t="shared" si="55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49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0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1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2"/>
        <v>0</v>
      </c>
    </row>
    <row r="397" spans="1:101" ht="13.05" customHeight="1" x14ac:dyDescent="0.2">
      <c r="A397" s="46" t="s">
        <v>15</v>
      </c>
      <c r="B397" s="46" t="s">
        <v>448</v>
      </c>
      <c r="C397" s="82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67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23</v>
      </c>
      <c r="N397" s="2">
        <v>0</v>
      </c>
      <c r="O397" s="2">
        <v>0</v>
      </c>
      <c r="P397" s="2">
        <v>0</v>
      </c>
      <c r="V397" s="16"/>
      <c r="W397" s="18">
        <f t="shared" si="53"/>
        <v>23</v>
      </c>
      <c r="X397" s="15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I397" s="16"/>
      <c r="AJ397" s="18">
        <f t="shared" si="54"/>
        <v>0</v>
      </c>
      <c r="AK397" s="15">
        <v>0</v>
      </c>
      <c r="AL397" s="2">
        <v>0</v>
      </c>
      <c r="AM397" s="2">
        <v>23</v>
      </c>
      <c r="AN397" s="2">
        <v>0</v>
      </c>
      <c r="AO397" s="2">
        <v>0</v>
      </c>
      <c r="AP397" s="2">
        <v>0</v>
      </c>
      <c r="AV397" s="16"/>
      <c r="AW397" s="18">
        <f t="shared" si="55"/>
        <v>23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49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0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1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2"/>
        <v>0</v>
      </c>
    </row>
    <row r="398" spans="1:101" ht="13.05" customHeight="1" x14ac:dyDescent="0.2">
      <c r="A398" s="46" t="s">
        <v>15</v>
      </c>
      <c r="B398" s="46" t="s">
        <v>448</v>
      </c>
      <c r="C398" s="82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67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95</v>
      </c>
      <c r="N398" s="2">
        <v>0</v>
      </c>
      <c r="O398" s="2">
        <v>5</v>
      </c>
      <c r="P398" s="2">
        <v>0</v>
      </c>
      <c r="V398" s="16"/>
      <c r="W398" s="18">
        <f t="shared" si="53"/>
        <v>100</v>
      </c>
      <c r="X398" s="15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I398" s="16"/>
      <c r="AJ398" s="18">
        <f t="shared" si="54"/>
        <v>0</v>
      </c>
      <c r="AK398" s="15">
        <v>0</v>
      </c>
      <c r="AL398" s="2">
        <v>0</v>
      </c>
      <c r="AM398" s="2">
        <v>93</v>
      </c>
      <c r="AN398" s="2">
        <v>0</v>
      </c>
      <c r="AO398" s="2">
        <v>4</v>
      </c>
      <c r="AP398" s="2">
        <v>0</v>
      </c>
      <c r="AV398" s="16"/>
      <c r="AW398" s="18">
        <f t="shared" si="55"/>
        <v>97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49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0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1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2"/>
        <v>0</v>
      </c>
    </row>
    <row r="399" spans="1:101" ht="13.05" customHeight="1" x14ac:dyDescent="0.2">
      <c r="A399" s="46" t="s">
        <v>15</v>
      </c>
      <c r="B399" s="46" t="s">
        <v>448</v>
      </c>
      <c r="C399" s="82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67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42</v>
      </c>
      <c r="N399" s="2">
        <v>0</v>
      </c>
      <c r="O399" s="2">
        <v>0</v>
      </c>
      <c r="P399" s="2">
        <v>0</v>
      </c>
      <c r="V399" s="16"/>
      <c r="W399" s="18">
        <f t="shared" si="53"/>
        <v>42</v>
      </c>
      <c r="X399" s="15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I399" s="16"/>
      <c r="AJ399" s="18">
        <f t="shared" si="54"/>
        <v>0</v>
      </c>
      <c r="AK399" s="15">
        <v>0</v>
      </c>
      <c r="AL399" s="2">
        <v>0</v>
      </c>
      <c r="AM399" s="2">
        <v>42</v>
      </c>
      <c r="AN399" s="2">
        <v>0</v>
      </c>
      <c r="AO399" s="2">
        <v>0</v>
      </c>
      <c r="AP399" s="2">
        <v>0</v>
      </c>
      <c r="AV399" s="16"/>
      <c r="AW399" s="18">
        <f t="shared" si="55"/>
        <v>42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49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0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1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2"/>
        <v>0</v>
      </c>
    </row>
    <row r="400" spans="1:101" ht="13.05" customHeight="1" x14ac:dyDescent="0.2">
      <c r="A400" s="46" t="s">
        <v>15</v>
      </c>
      <c r="B400" s="46" t="s">
        <v>406</v>
      </c>
      <c r="C400" s="82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67">
        <v>191</v>
      </c>
      <c r="I400" s="49" t="s">
        <v>459</v>
      </c>
      <c r="J400" s="43">
        <v>0</v>
      </c>
      <c r="K400" s="15">
        <v>10</v>
      </c>
      <c r="L400" s="2">
        <v>0</v>
      </c>
      <c r="M400" s="2">
        <v>21</v>
      </c>
      <c r="N400" s="2">
        <v>10</v>
      </c>
      <c r="O400" s="2">
        <v>16</v>
      </c>
      <c r="P400" s="2">
        <v>6</v>
      </c>
      <c r="V400" s="16"/>
      <c r="W400" s="18">
        <f t="shared" si="53"/>
        <v>63</v>
      </c>
      <c r="X400" s="15">
        <v>2</v>
      </c>
      <c r="Y400" s="2">
        <v>1</v>
      </c>
      <c r="Z400" s="2">
        <v>2</v>
      </c>
      <c r="AA400" s="2">
        <v>0</v>
      </c>
      <c r="AB400" s="2">
        <v>2</v>
      </c>
      <c r="AC400" s="2">
        <v>2</v>
      </c>
      <c r="AI400" s="16"/>
      <c r="AJ400" s="18">
        <f t="shared" si="54"/>
        <v>9</v>
      </c>
      <c r="AK400" s="15">
        <v>10</v>
      </c>
      <c r="AL400" s="2">
        <v>0</v>
      </c>
      <c r="AM400" s="2">
        <v>21</v>
      </c>
      <c r="AN400" s="2">
        <v>10</v>
      </c>
      <c r="AO400" s="2">
        <v>16</v>
      </c>
      <c r="AP400" s="2">
        <v>6</v>
      </c>
      <c r="AV400" s="16"/>
      <c r="AW400" s="18">
        <f t="shared" si="55"/>
        <v>63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49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0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1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2"/>
        <v>0</v>
      </c>
    </row>
    <row r="401" spans="1:101" ht="13.05" customHeight="1" x14ac:dyDescent="0.2">
      <c r="A401" s="46" t="s">
        <v>15</v>
      </c>
      <c r="B401" s="46" t="s">
        <v>406</v>
      </c>
      <c r="C401" s="82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67">
        <v>192</v>
      </c>
      <c r="I401" s="49" t="s">
        <v>460</v>
      </c>
      <c r="J401" s="43">
        <v>0</v>
      </c>
      <c r="K401" s="15">
        <v>15</v>
      </c>
      <c r="L401" s="2">
        <v>1</v>
      </c>
      <c r="M401" s="2">
        <v>0</v>
      </c>
      <c r="N401" s="2">
        <v>1</v>
      </c>
      <c r="O401" s="2">
        <v>0</v>
      </c>
      <c r="P401" s="2">
        <v>1</v>
      </c>
      <c r="V401" s="16"/>
      <c r="W401" s="18">
        <f t="shared" si="53"/>
        <v>18</v>
      </c>
      <c r="X401" s="15">
        <v>1</v>
      </c>
      <c r="Y401" s="2">
        <v>1</v>
      </c>
      <c r="Z401" s="2">
        <v>2</v>
      </c>
      <c r="AA401" s="2">
        <v>1</v>
      </c>
      <c r="AB401" s="2">
        <v>3</v>
      </c>
      <c r="AC401" s="2">
        <v>0</v>
      </c>
      <c r="AI401" s="16"/>
      <c r="AJ401" s="18">
        <f t="shared" si="54"/>
        <v>8</v>
      </c>
      <c r="AK401" s="15">
        <v>5</v>
      </c>
      <c r="AL401" s="2">
        <v>0</v>
      </c>
      <c r="AM401" s="2">
        <v>0</v>
      </c>
      <c r="AN401" s="2">
        <v>1</v>
      </c>
      <c r="AO401" s="2">
        <v>0</v>
      </c>
      <c r="AP401" s="2">
        <v>1</v>
      </c>
      <c r="AV401" s="16"/>
      <c r="AW401" s="18">
        <f t="shared" si="55"/>
        <v>7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49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0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1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2"/>
        <v>0</v>
      </c>
    </row>
    <row r="402" spans="1:101" ht="13.05" customHeight="1" x14ac:dyDescent="0.2">
      <c r="A402" s="46" t="s">
        <v>15</v>
      </c>
      <c r="B402" s="46" t="s">
        <v>406</v>
      </c>
      <c r="C402" s="82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67">
        <v>16653</v>
      </c>
      <c r="I402" s="49" t="s">
        <v>461</v>
      </c>
      <c r="J402" s="43">
        <v>0</v>
      </c>
      <c r="K402" s="15">
        <v>1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V402" s="16"/>
      <c r="W402" s="18">
        <f t="shared" si="53"/>
        <v>1</v>
      </c>
      <c r="X402" s="15">
        <v>1</v>
      </c>
      <c r="Y402" s="2">
        <v>1</v>
      </c>
      <c r="Z402" s="2">
        <v>0</v>
      </c>
      <c r="AA402" s="2">
        <v>0</v>
      </c>
      <c r="AB402" s="2">
        <v>0</v>
      </c>
      <c r="AC402" s="2">
        <v>1</v>
      </c>
      <c r="AI402" s="16"/>
      <c r="AJ402" s="18">
        <f t="shared" si="54"/>
        <v>3</v>
      </c>
      <c r="AK402" s="15">
        <v>1</v>
      </c>
      <c r="AL402" s="2">
        <v>0</v>
      </c>
      <c r="AM402" s="2">
        <v>0</v>
      </c>
      <c r="AN402" s="2">
        <v>0</v>
      </c>
      <c r="AO402" s="2">
        <v>0</v>
      </c>
      <c r="AP402" s="2">
        <v>0</v>
      </c>
      <c r="AV402" s="16"/>
      <c r="AW402" s="18">
        <f t="shared" si="55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49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0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1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2"/>
        <v>0</v>
      </c>
    </row>
    <row r="403" spans="1:101" ht="13.05" customHeight="1" x14ac:dyDescent="0.2">
      <c r="A403" s="46" t="s">
        <v>15</v>
      </c>
      <c r="B403" s="46" t="s">
        <v>406</v>
      </c>
      <c r="C403" s="82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67">
        <v>26774</v>
      </c>
      <c r="I403" s="49" t="s">
        <v>462</v>
      </c>
      <c r="J403" s="43">
        <v>0</v>
      </c>
      <c r="K403" s="15">
        <v>0</v>
      </c>
      <c r="L403" s="2">
        <v>2</v>
      </c>
      <c r="M403" s="2">
        <v>0</v>
      </c>
      <c r="N403" s="2">
        <v>0</v>
      </c>
      <c r="O403" s="2">
        <v>0</v>
      </c>
      <c r="P403" s="2">
        <v>0</v>
      </c>
      <c r="V403" s="16"/>
      <c r="W403" s="18">
        <f t="shared" si="53"/>
        <v>2</v>
      </c>
      <c r="X403" s="15">
        <v>1</v>
      </c>
      <c r="Y403" s="2">
        <v>1</v>
      </c>
      <c r="Z403" s="2">
        <v>0</v>
      </c>
      <c r="AA403" s="2">
        <v>0</v>
      </c>
      <c r="AB403" s="2">
        <v>0</v>
      </c>
      <c r="AC403" s="2">
        <v>0</v>
      </c>
      <c r="AI403" s="16"/>
      <c r="AJ403" s="18">
        <f t="shared" si="54"/>
        <v>2</v>
      </c>
      <c r="AK403" s="15">
        <v>0</v>
      </c>
      <c r="AL403" s="2">
        <v>2</v>
      </c>
      <c r="AM403" s="2">
        <v>0</v>
      </c>
      <c r="AN403" s="2">
        <v>0</v>
      </c>
      <c r="AO403" s="2">
        <v>0</v>
      </c>
      <c r="AP403" s="2">
        <v>0</v>
      </c>
      <c r="AV403" s="16"/>
      <c r="AW403" s="18">
        <f t="shared" si="55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49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0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1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2"/>
        <v>0</v>
      </c>
    </row>
    <row r="404" spans="1:101" ht="13.05" customHeight="1" x14ac:dyDescent="0.2">
      <c r="A404" s="46" t="s">
        <v>15</v>
      </c>
      <c r="B404" s="46" t="s">
        <v>406</v>
      </c>
      <c r="C404" s="82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67">
        <v>25343</v>
      </c>
      <c r="I404" s="49" t="s">
        <v>463</v>
      </c>
      <c r="J404" s="43">
        <v>0</v>
      </c>
      <c r="K404" s="15">
        <v>6</v>
      </c>
      <c r="L404" s="2">
        <v>11</v>
      </c>
      <c r="M404" s="2">
        <v>3</v>
      </c>
      <c r="N404" s="2">
        <v>6</v>
      </c>
      <c r="O404" s="2">
        <v>2</v>
      </c>
      <c r="P404" s="2">
        <v>0</v>
      </c>
      <c r="V404" s="16"/>
      <c r="W404" s="18">
        <f t="shared" si="53"/>
        <v>28</v>
      </c>
      <c r="X404" s="15">
        <v>1</v>
      </c>
      <c r="Y404" s="2">
        <v>9</v>
      </c>
      <c r="Z404" s="2">
        <v>3</v>
      </c>
      <c r="AA404" s="2">
        <v>2</v>
      </c>
      <c r="AB404" s="2">
        <v>2</v>
      </c>
      <c r="AC404" s="2">
        <v>0</v>
      </c>
      <c r="AI404" s="16"/>
      <c r="AJ404" s="18">
        <f t="shared" si="54"/>
        <v>17</v>
      </c>
      <c r="AK404" s="15">
        <v>3</v>
      </c>
      <c r="AL404" s="2">
        <v>6</v>
      </c>
      <c r="AM404" s="2">
        <v>0</v>
      </c>
      <c r="AN404" s="2">
        <v>1</v>
      </c>
      <c r="AO404" s="2">
        <v>2</v>
      </c>
      <c r="AP404" s="2">
        <v>0</v>
      </c>
      <c r="AV404" s="16"/>
      <c r="AW404" s="18">
        <f t="shared" si="55"/>
        <v>12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49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0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1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2"/>
        <v>0</v>
      </c>
    </row>
    <row r="405" spans="1:101" ht="13.05" customHeight="1" x14ac:dyDescent="0.2">
      <c r="A405" s="46" t="s">
        <v>464</v>
      </c>
      <c r="B405" s="46" t="s">
        <v>465</v>
      </c>
      <c r="C405" s="82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68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O405" s="2">
        <v>0</v>
      </c>
      <c r="P405" s="2">
        <v>0</v>
      </c>
      <c r="V405" s="16"/>
      <c r="W405" s="18">
        <f t="shared" si="53"/>
        <v>0</v>
      </c>
      <c r="X405" s="15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I405" s="16"/>
      <c r="AJ405" s="18">
        <f t="shared" si="54"/>
        <v>0</v>
      </c>
      <c r="AK405" s="15">
        <v>0</v>
      </c>
      <c r="AL405" s="2">
        <v>0</v>
      </c>
      <c r="AM405" s="2">
        <v>0</v>
      </c>
      <c r="AN405" s="2">
        <v>0</v>
      </c>
      <c r="AO405" s="2">
        <v>0</v>
      </c>
      <c r="AP405" s="2">
        <v>0</v>
      </c>
      <c r="AV405" s="16"/>
      <c r="AW405" s="18">
        <f t="shared" si="55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49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0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1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2"/>
        <v>0</v>
      </c>
    </row>
    <row r="406" spans="1:101" ht="13.05" customHeight="1" x14ac:dyDescent="0.2">
      <c r="A406" s="46" t="s">
        <v>464</v>
      </c>
      <c r="B406" s="46" t="s">
        <v>465</v>
      </c>
      <c r="C406" s="82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68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V406" s="16"/>
      <c r="W406" s="18">
        <f t="shared" si="53"/>
        <v>0</v>
      </c>
      <c r="X406" s="15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I406" s="16"/>
      <c r="AJ406" s="18">
        <f t="shared" si="54"/>
        <v>0</v>
      </c>
      <c r="AK406" s="15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0</v>
      </c>
      <c r="AV406" s="16"/>
      <c r="AW406" s="18">
        <f t="shared" si="55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49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0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1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2"/>
        <v>0</v>
      </c>
    </row>
    <row r="407" spans="1:101" ht="13.05" customHeight="1" x14ac:dyDescent="0.2">
      <c r="A407" s="46" t="s">
        <v>464</v>
      </c>
      <c r="B407" s="46" t="s">
        <v>465</v>
      </c>
      <c r="C407" s="82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68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1</v>
      </c>
      <c r="O407" s="2">
        <v>0</v>
      </c>
      <c r="P407" s="2">
        <v>0</v>
      </c>
      <c r="V407" s="16"/>
      <c r="W407" s="18">
        <f t="shared" si="53"/>
        <v>1</v>
      </c>
      <c r="X407" s="15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I407" s="16"/>
      <c r="AJ407" s="18">
        <f t="shared" si="54"/>
        <v>0</v>
      </c>
      <c r="AK407" s="15">
        <v>0</v>
      </c>
      <c r="AL407" s="2">
        <v>0</v>
      </c>
      <c r="AM407" s="2">
        <v>0</v>
      </c>
      <c r="AN407" s="2">
        <v>0</v>
      </c>
      <c r="AO407" s="2">
        <v>0</v>
      </c>
      <c r="AP407" s="2">
        <v>0</v>
      </c>
      <c r="AV407" s="16"/>
      <c r="AW407" s="18">
        <f t="shared" si="55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49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0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1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2"/>
        <v>0</v>
      </c>
    </row>
    <row r="408" spans="1:101" ht="13.05" customHeight="1" x14ac:dyDescent="0.2">
      <c r="A408" s="46" t="s">
        <v>464</v>
      </c>
      <c r="B408" s="46" t="s">
        <v>465</v>
      </c>
      <c r="C408" s="82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68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0</v>
      </c>
      <c r="N408" s="2">
        <v>0</v>
      </c>
      <c r="O408" s="2">
        <v>0</v>
      </c>
      <c r="P408" s="2">
        <v>0</v>
      </c>
      <c r="V408" s="16"/>
      <c r="W408" s="18">
        <f t="shared" si="53"/>
        <v>0</v>
      </c>
      <c r="X408" s="15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I408" s="16"/>
      <c r="AJ408" s="18">
        <f t="shared" si="54"/>
        <v>0</v>
      </c>
      <c r="AK408" s="15">
        <v>0</v>
      </c>
      <c r="AL408" s="2">
        <v>0</v>
      </c>
      <c r="AM408" s="2">
        <v>0</v>
      </c>
      <c r="AN408" s="2">
        <v>0</v>
      </c>
      <c r="AO408" s="2">
        <v>0</v>
      </c>
      <c r="AP408" s="2">
        <v>0</v>
      </c>
      <c r="AV408" s="16"/>
      <c r="AW408" s="18">
        <f t="shared" si="55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49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0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1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2"/>
        <v>0</v>
      </c>
    </row>
    <row r="409" spans="1:101" ht="13.05" customHeight="1" x14ac:dyDescent="0.2">
      <c r="A409" s="46" t="s">
        <v>464</v>
      </c>
      <c r="B409" s="46" t="s">
        <v>465</v>
      </c>
      <c r="C409" s="82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68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0</v>
      </c>
      <c r="N409" s="2">
        <v>0</v>
      </c>
      <c r="O409" s="2">
        <v>0</v>
      </c>
      <c r="P409" s="2">
        <v>0</v>
      </c>
      <c r="V409" s="16"/>
      <c r="W409" s="18">
        <f t="shared" si="53"/>
        <v>0</v>
      </c>
      <c r="X409" s="15">
        <v>0</v>
      </c>
      <c r="Y409" s="2">
        <v>0</v>
      </c>
      <c r="Z409" s="2">
        <v>0</v>
      </c>
      <c r="AA409" s="2">
        <v>0</v>
      </c>
      <c r="AB409" s="2">
        <v>0</v>
      </c>
      <c r="AC409" s="2">
        <v>0</v>
      </c>
      <c r="AI409" s="16"/>
      <c r="AJ409" s="18">
        <f t="shared" si="54"/>
        <v>0</v>
      </c>
      <c r="AK409" s="15">
        <v>0</v>
      </c>
      <c r="AL409" s="2">
        <v>0</v>
      </c>
      <c r="AM409" s="2">
        <v>0</v>
      </c>
      <c r="AN409" s="2">
        <v>0</v>
      </c>
      <c r="AO409" s="2">
        <v>0</v>
      </c>
      <c r="AP409" s="2">
        <v>0</v>
      </c>
      <c r="AV409" s="16"/>
      <c r="AW409" s="18">
        <f t="shared" si="55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49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0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1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2"/>
        <v>0</v>
      </c>
    </row>
    <row r="410" spans="1:101" ht="13.05" customHeight="1" x14ac:dyDescent="0.2">
      <c r="A410" s="46" t="s">
        <v>464</v>
      </c>
      <c r="B410" s="46" t="s">
        <v>465</v>
      </c>
      <c r="C410" s="82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68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17</v>
      </c>
      <c r="O410" s="2">
        <v>0</v>
      </c>
      <c r="P410" s="2">
        <v>0</v>
      </c>
      <c r="V410" s="16"/>
      <c r="W410" s="18">
        <f t="shared" si="53"/>
        <v>17</v>
      </c>
      <c r="X410" s="15">
        <v>0</v>
      </c>
      <c r="Y410" s="2">
        <v>0</v>
      </c>
      <c r="Z410" s="2">
        <v>0</v>
      </c>
      <c r="AA410" s="2">
        <v>18</v>
      </c>
      <c r="AB410" s="2">
        <v>0</v>
      </c>
      <c r="AC410" s="2">
        <v>0</v>
      </c>
      <c r="AI410" s="16"/>
      <c r="AJ410" s="18">
        <f t="shared" si="54"/>
        <v>18</v>
      </c>
      <c r="AK410" s="15">
        <v>0</v>
      </c>
      <c r="AL410" s="2">
        <v>0</v>
      </c>
      <c r="AM410" s="2">
        <v>0</v>
      </c>
      <c r="AN410" s="2">
        <v>17</v>
      </c>
      <c r="AO410" s="2">
        <v>0</v>
      </c>
      <c r="AP410" s="2">
        <v>0</v>
      </c>
      <c r="AV410" s="16"/>
      <c r="AW410" s="18">
        <f t="shared" si="55"/>
        <v>17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49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0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1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2"/>
        <v>0</v>
      </c>
    </row>
    <row r="411" spans="1:101" ht="13.05" customHeight="1" x14ac:dyDescent="0.2">
      <c r="A411" s="46" t="s">
        <v>464</v>
      </c>
      <c r="B411" s="46" t="s">
        <v>465</v>
      </c>
      <c r="C411" s="82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68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V411" s="16"/>
      <c r="W411" s="18">
        <f t="shared" si="53"/>
        <v>0</v>
      </c>
      <c r="X411" s="15">
        <v>0</v>
      </c>
      <c r="Y411" s="2">
        <v>0</v>
      </c>
      <c r="Z411" s="2">
        <v>0</v>
      </c>
      <c r="AA411" s="2">
        <v>0</v>
      </c>
      <c r="AB411" s="2">
        <v>0</v>
      </c>
      <c r="AC411" s="2">
        <v>0</v>
      </c>
      <c r="AI411" s="16"/>
      <c r="AJ411" s="18">
        <f t="shared" si="54"/>
        <v>0</v>
      </c>
      <c r="AK411" s="15">
        <v>0</v>
      </c>
      <c r="AL411" s="2">
        <v>0</v>
      </c>
      <c r="AM411" s="2">
        <v>0</v>
      </c>
      <c r="AN411" s="2">
        <v>0</v>
      </c>
      <c r="AO411" s="2">
        <v>0</v>
      </c>
      <c r="AP411" s="2">
        <v>0</v>
      </c>
      <c r="AV411" s="16"/>
      <c r="AW411" s="18">
        <f t="shared" si="55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49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0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1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2"/>
        <v>0</v>
      </c>
    </row>
    <row r="412" spans="1:101" ht="13.05" customHeight="1" x14ac:dyDescent="0.2">
      <c r="A412" s="46" t="s">
        <v>464</v>
      </c>
      <c r="B412" s="46" t="s">
        <v>465</v>
      </c>
      <c r="C412" s="82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68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3</v>
      </c>
      <c r="O412" s="2">
        <v>0</v>
      </c>
      <c r="P412" s="2">
        <v>0</v>
      </c>
      <c r="V412" s="16"/>
      <c r="W412" s="18">
        <f t="shared" si="53"/>
        <v>3</v>
      </c>
      <c r="X412" s="15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I412" s="16"/>
      <c r="AJ412" s="18">
        <f t="shared" si="54"/>
        <v>0</v>
      </c>
      <c r="AK412" s="15">
        <v>0</v>
      </c>
      <c r="AL412" s="2">
        <v>0</v>
      </c>
      <c r="AM412" s="2">
        <v>0</v>
      </c>
      <c r="AN412" s="2">
        <v>3</v>
      </c>
      <c r="AO412" s="2">
        <v>0</v>
      </c>
      <c r="AP412" s="2">
        <v>0</v>
      </c>
      <c r="AV412" s="16"/>
      <c r="AW412" s="18">
        <f t="shared" si="55"/>
        <v>3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49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0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1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2"/>
        <v>0</v>
      </c>
    </row>
    <row r="413" spans="1:101" ht="13.05" customHeight="1" x14ac:dyDescent="0.2">
      <c r="A413" s="46" t="s">
        <v>464</v>
      </c>
      <c r="B413" s="46" t="s">
        <v>465</v>
      </c>
      <c r="C413" s="82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68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V413" s="16"/>
      <c r="W413" s="18">
        <f t="shared" si="53"/>
        <v>0</v>
      </c>
      <c r="X413" s="15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I413" s="16"/>
      <c r="AJ413" s="18">
        <f t="shared" si="54"/>
        <v>0</v>
      </c>
      <c r="AK413" s="15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V413" s="16"/>
      <c r="AW413" s="18">
        <f t="shared" si="55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49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0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1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2"/>
        <v>0</v>
      </c>
    </row>
    <row r="414" spans="1:101" ht="13.05" customHeight="1" x14ac:dyDescent="0.2">
      <c r="A414" s="46" t="s">
        <v>464</v>
      </c>
      <c r="B414" s="46" t="s">
        <v>465</v>
      </c>
      <c r="C414" s="82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68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V414" s="16"/>
      <c r="W414" s="18">
        <f t="shared" si="53"/>
        <v>0</v>
      </c>
      <c r="X414" s="15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I414" s="16"/>
      <c r="AJ414" s="18">
        <f t="shared" si="54"/>
        <v>0</v>
      </c>
      <c r="AK414" s="15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V414" s="16"/>
      <c r="AW414" s="18">
        <f t="shared" si="55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49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0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1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2"/>
        <v>0</v>
      </c>
    </row>
    <row r="415" spans="1:101" ht="13.05" customHeight="1" x14ac:dyDescent="0.2">
      <c r="A415" s="46" t="s">
        <v>464</v>
      </c>
      <c r="B415" s="46" t="s">
        <v>465</v>
      </c>
      <c r="C415" s="82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68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V415" s="16"/>
      <c r="W415" s="18">
        <f t="shared" si="53"/>
        <v>0</v>
      </c>
      <c r="X415" s="15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I415" s="16"/>
      <c r="AJ415" s="18">
        <f t="shared" si="54"/>
        <v>0</v>
      </c>
      <c r="AK415" s="15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V415" s="16"/>
      <c r="AW415" s="18">
        <f t="shared" si="55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49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0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1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2"/>
        <v>0</v>
      </c>
    </row>
    <row r="416" spans="1:101" ht="13.05" customHeight="1" x14ac:dyDescent="0.2">
      <c r="A416" s="46" t="s">
        <v>464</v>
      </c>
      <c r="B416" s="46" t="s">
        <v>465</v>
      </c>
      <c r="C416" s="82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68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O416" s="2">
        <v>0</v>
      </c>
      <c r="P416" s="2">
        <v>0</v>
      </c>
      <c r="V416" s="16"/>
      <c r="W416" s="18">
        <f t="shared" si="53"/>
        <v>0</v>
      </c>
      <c r="X416" s="15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I416" s="16"/>
      <c r="AJ416" s="18">
        <f t="shared" si="54"/>
        <v>0</v>
      </c>
      <c r="AK416" s="15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V416" s="16"/>
      <c r="AW416" s="18">
        <f t="shared" si="55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49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0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1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2"/>
        <v>0</v>
      </c>
    </row>
    <row r="417" spans="1:101" ht="13.05" customHeight="1" x14ac:dyDescent="0.2">
      <c r="A417" s="46" t="s">
        <v>464</v>
      </c>
      <c r="B417" s="46" t="s">
        <v>465</v>
      </c>
      <c r="C417" s="82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68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0</v>
      </c>
      <c r="N417" s="2">
        <v>0</v>
      </c>
      <c r="O417" s="2">
        <v>0</v>
      </c>
      <c r="P417" s="2">
        <v>0</v>
      </c>
      <c r="V417" s="16"/>
      <c r="W417" s="18">
        <f t="shared" si="53"/>
        <v>0</v>
      </c>
      <c r="X417" s="15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I417" s="16"/>
      <c r="AJ417" s="18">
        <f t="shared" si="54"/>
        <v>0</v>
      </c>
      <c r="AK417" s="15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V417" s="16"/>
      <c r="AW417" s="18">
        <f t="shared" si="55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49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0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1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2"/>
        <v>0</v>
      </c>
    </row>
    <row r="418" spans="1:101" ht="13.05" customHeight="1" x14ac:dyDescent="0.2">
      <c r="A418" s="46" t="s">
        <v>464</v>
      </c>
      <c r="B418" s="46" t="s">
        <v>479</v>
      </c>
      <c r="C418" s="82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68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O418" s="2">
        <v>0</v>
      </c>
      <c r="P418" s="2">
        <v>0</v>
      </c>
      <c r="V418" s="16"/>
      <c r="W418" s="18">
        <f t="shared" si="53"/>
        <v>0</v>
      </c>
      <c r="X418" s="15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I418" s="16"/>
      <c r="AJ418" s="18">
        <f t="shared" si="54"/>
        <v>0</v>
      </c>
      <c r="AK418" s="15">
        <v>0</v>
      </c>
      <c r="AL418" s="2">
        <v>0</v>
      </c>
      <c r="AM418" s="2">
        <v>0</v>
      </c>
      <c r="AN418" s="2">
        <v>0</v>
      </c>
      <c r="AO418" s="2">
        <v>0</v>
      </c>
      <c r="AP418" s="2">
        <v>0</v>
      </c>
      <c r="AV418" s="16"/>
      <c r="AW418" s="18">
        <f t="shared" si="55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49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0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1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2"/>
        <v>0</v>
      </c>
    </row>
    <row r="419" spans="1:101" ht="13.05" customHeight="1" x14ac:dyDescent="0.2">
      <c r="A419" s="46" t="s">
        <v>464</v>
      </c>
      <c r="B419" s="46" t="s">
        <v>479</v>
      </c>
      <c r="C419" s="82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68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V419" s="16"/>
      <c r="W419" s="18">
        <f t="shared" si="53"/>
        <v>0</v>
      </c>
      <c r="X419" s="15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I419" s="16"/>
      <c r="AJ419" s="18">
        <f t="shared" si="54"/>
        <v>0</v>
      </c>
      <c r="AK419" s="15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0</v>
      </c>
      <c r="AV419" s="16"/>
      <c r="AW419" s="18">
        <f t="shared" si="55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49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0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1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2"/>
        <v>0</v>
      </c>
    </row>
    <row r="420" spans="1:101" ht="13.05" customHeight="1" x14ac:dyDescent="0.2">
      <c r="A420" s="46" t="s">
        <v>464</v>
      </c>
      <c r="B420" s="46" t="s">
        <v>479</v>
      </c>
      <c r="C420" s="82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68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0</v>
      </c>
      <c r="O420" s="2">
        <v>0</v>
      </c>
      <c r="P420" s="2">
        <v>0</v>
      </c>
      <c r="V420" s="16"/>
      <c r="W420" s="18">
        <f t="shared" si="53"/>
        <v>0</v>
      </c>
      <c r="X420" s="15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2</v>
      </c>
      <c r="AI420" s="16"/>
      <c r="AJ420" s="18">
        <f t="shared" si="54"/>
        <v>2</v>
      </c>
      <c r="AK420" s="15">
        <v>0</v>
      </c>
      <c r="AL420" s="2">
        <v>0</v>
      </c>
      <c r="AM420" s="2">
        <v>0</v>
      </c>
      <c r="AN420" s="2">
        <v>0</v>
      </c>
      <c r="AO420" s="2">
        <v>0</v>
      </c>
      <c r="AP420" s="2">
        <v>0</v>
      </c>
      <c r="AV420" s="16"/>
      <c r="AW420" s="18">
        <f t="shared" si="55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49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0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1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2"/>
        <v>0</v>
      </c>
    </row>
    <row r="421" spans="1:101" ht="13.05" customHeight="1" x14ac:dyDescent="0.2">
      <c r="A421" s="46" t="s">
        <v>464</v>
      </c>
      <c r="B421" s="46" t="s">
        <v>479</v>
      </c>
      <c r="C421" s="82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68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V421" s="16"/>
      <c r="W421" s="18">
        <f t="shared" si="53"/>
        <v>0</v>
      </c>
      <c r="X421" s="15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5</v>
      </c>
      <c r="AI421" s="16"/>
      <c r="AJ421" s="18">
        <f t="shared" si="54"/>
        <v>5</v>
      </c>
      <c r="AK421" s="15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V421" s="16"/>
      <c r="AW421" s="18">
        <f t="shared" si="55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49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0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1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2"/>
        <v>0</v>
      </c>
    </row>
    <row r="422" spans="1:101" ht="13.05" customHeight="1" x14ac:dyDescent="0.2">
      <c r="A422" s="46" t="s">
        <v>464</v>
      </c>
      <c r="B422" s="46" t="s">
        <v>479</v>
      </c>
      <c r="C422" s="82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68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0</v>
      </c>
      <c r="O422" s="2">
        <v>0</v>
      </c>
      <c r="P422" s="2">
        <v>0</v>
      </c>
      <c r="V422" s="16"/>
      <c r="W422" s="18">
        <f t="shared" si="53"/>
        <v>0</v>
      </c>
      <c r="X422" s="15">
        <v>0</v>
      </c>
      <c r="Y422" s="2">
        <v>0</v>
      </c>
      <c r="Z422" s="2">
        <v>0</v>
      </c>
      <c r="AA422" s="2">
        <v>14</v>
      </c>
      <c r="AB422" s="2">
        <v>0</v>
      </c>
      <c r="AC422" s="2">
        <v>1</v>
      </c>
      <c r="AI422" s="16"/>
      <c r="AJ422" s="18">
        <f t="shared" si="54"/>
        <v>15</v>
      </c>
      <c r="AK422" s="15">
        <v>0</v>
      </c>
      <c r="AL422" s="2">
        <v>0</v>
      </c>
      <c r="AM422" s="2">
        <v>0</v>
      </c>
      <c r="AN422" s="2">
        <v>0</v>
      </c>
      <c r="AO422" s="2">
        <v>0</v>
      </c>
      <c r="AP422" s="2">
        <v>0</v>
      </c>
      <c r="AV422" s="16"/>
      <c r="AW422" s="18">
        <f t="shared" si="55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49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0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1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2"/>
        <v>0</v>
      </c>
    </row>
    <row r="423" spans="1:101" ht="13.05" customHeight="1" x14ac:dyDescent="0.2">
      <c r="A423" s="46" t="s">
        <v>464</v>
      </c>
      <c r="B423" s="46" t="s">
        <v>479</v>
      </c>
      <c r="C423" s="82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68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V423" s="16"/>
      <c r="W423" s="18">
        <f t="shared" si="53"/>
        <v>0</v>
      </c>
      <c r="X423" s="15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I423" s="16"/>
      <c r="AJ423" s="18">
        <f t="shared" si="54"/>
        <v>0</v>
      </c>
      <c r="AK423" s="15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V423" s="16"/>
      <c r="AW423" s="18">
        <f t="shared" si="55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49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0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1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2"/>
        <v>0</v>
      </c>
    </row>
    <row r="424" spans="1:101" ht="13.05" customHeight="1" x14ac:dyDescent="0.2">
      <c r="A424" s="46" t="s">
        <v>464</v>
      </c>
      <c r="B424" s="46" t="s">
        <v>479</v>
      </c>
      <c r="C424" s="82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68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V424" s="16"/>
      <c r="W424" s="18">
        <f t="shared" si="53"/>
        <v>0</v>
      </c>
      <c r="X424" s="15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I424" s="16"/>
      <c r="AJ424" s="18">
        <f t="shared" si="54"/>
        <v>0</v>
      </c>
      <c r="AK424" s="15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V424" s="16"/>
      <c r="AW424" s="18">
        <f t="shared" si="55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49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0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1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2"/>
        <v>0</v>
      </c>
    </row>
    <row r="425" spans="1:101" ht="13.05" customHeight="1" x14ac:dyDescent="0.2">
      <c r="A425" s="46" t="s">
        <v>464</v>
      </c>
      <c r="B425" s="46" t="s">
        <v>479</v>
      </c>
      <c r="C425" s="82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68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V425" s="16"/>
      <c r="W425" s="18">
        <f t="shared" si="53"/>
        <v>0</v>
      </c>
      <c r="X425" s="15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I425" s="16"/>
      <c r="AJ425" s="18">
        <f t="shared" si="54"/>
        <v>0</v>
      </c>
      <c r="AK425" s="15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V425" s="16"/>
      <c r="AW425" s="18">
        <f t="shared" si="55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49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0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1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2"/>
        <v>0</v>
      </c>
    </row>
    <row r="426" spans="1:101" ht="13.05" customHeight="1" x14ac:dyDescent="0.2">
      <c r="A426" s="46" t="s">
        <v>464</v>
      </c>
      <c r="B426" s="46" t="s">
        <v>487</v>
      </c>
      <c r="C426" s="82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68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V426" s="16"/>
      <c r="W426" s="18">
        <f t="shared" si="53"/>
        <v>0</v>
      </c>
      <c r="X426" s="15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I426" s="16"/>
      <c r="AJ426" s="18">
        <f t="shared" si="54"/>
        <v>0</v>
      </c>
      <c r="AK426" s="15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V426" s="16"/>
      <c r="AW426" s="18">
        <f t="shared" si="55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49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0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1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2"/>
        <v>0</v>
      </c>
    </row>
    <row r="427" spans="1:101" ht="13.05" customHeight="1" x14ac:dyDescent="0.2">
      <c r="A427" s="46" t="s">
        <v>15</v>
      </c>
      <c r="B427" s="46" t="s">
        <v>448</v>
      </c>
      <c r="C427" s="82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67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V427" s="16"/>
      <c r="W427" s="18">
        <f t="shared" si="53"/>
        <v>0</v>
      </c>
      <c r="X427" s="15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I427" s="16"/>
      <c r="AJ427" s="18">
        <f t="shared" si="54"/>
        <v>0</v>
      </c>
      <c r="AK427" s="15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0</v>
      </c>
      <c r="AV427" s="16"/>
      <c r="AW427" s="18">
        <f t="shared" si="55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49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0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1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2"/>
        <v>0</v>
      </c>
    </row>
    <row r="428" spans="1:101" ht="13.05" customHeight="1" x14ac:dyDescent="0.2">
      <c r="A428" s="46" t="s">
        <v>15</v>
      </c>
      <c r="B428" s="46" t="s">
        <v>406</v>
      </c>
      <c r="C428" s="82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67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V428" s="16"/>
      <c r="W428" s="18">
        <f t="shared" si="53"/>
        <v>0</v>
      </c>
      <c r="X428" s="15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I428" s="16"/>
      <c r="AJ428" s="18">
        <f t="shared" si="54"/>
        <v>0</v>
      </c>
      <c r="AK428" s="15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V428" s="16"/>
      <c r="AW428" s="18">
        <f t="shared" si="55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49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0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1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2"/>
        <v>0</v>
      </c>
    </row>
    <row r="429" spans="1:101" ht="13.05" customHeight="1" x14ac:dyDescent="0.2">
      <c r="A429" s="46" t="s">
        <v>464</v>
      </c>
      <c r="B429" s="46" t="s">
        <v>487</v>
      </c>
      <c r="C429" s="82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68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V429" s="16"/>
      <c r="W429" s="18">
        <f t="shared" si="53"/>
        <v>0</v>
      </c>
      <c r="X429" s="15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I429" s="16"/>
      <c r="AJ429" s="18">
        <f t="shared" si="54"/>
        <v>0</v>
      </c>
      <c r="AK429" s="15">
        <v>0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V429" s="16"/>
      <c r="AW429" s="18">
        <f t="shared" si="55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49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0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1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2"/>
        <v>0</v>
      </c>
    </row>
    <row r="430" spans="1:101" ht="13.05" customHeight="1" x14ac:dyDescent="0.2">
      <c r="A430" s="46" t="s">
        <v>464</v>
      </c>
      <c r="B430" s="46" t="s">
        <v>487</v>
      </c>
      <c r="C430" s="82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68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V430" s="16"/>
      <c r="W430" s="18">
        <f t="shared" si="53"/>
        <v>0</v>
      </c>
      <c r="X430" s="15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I430" s="16"/>
      <c r="AJ430" s="18">
        <f t="shared" si="54"/>
        <v>0</v>
      </c>
      <c r="AK430" s="15">
        <v>0</v>
      </c>
      <c r="AL430" s="2">
        <v>0</v>
      </c>
      <c r="AM430" s="2">
        <v>0</v>
      </c>
      <c r="AN430" s="2">
        <v>0</v>
      </c>
      <c r="AO430" s="2">
        <v>0</v>
      </c>
      <c r="AP430" s="2">
        <v>0</v>
      </c>
      <c r="AV430" s="16"/>
      <c r="AW430" s="18">
        <f t="shared" si="55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49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0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1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2"/>
        <v>0</v>
      </c>
    </row>
    <row r="431" spans="1:101" ht="13.05" customHeight="1" x14ac:dyDescent="0.2">
      <c r="A431" s="46" t="s">
        <v>464</v>
      </c>
      <c r="B431" s="46" t="s">
        <v>487</v>
      </c>
      <c r="C431" s="82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68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V431" s="16"/>
      <c r="W431" s="18">
        <f t="shared" si="53"/>
        <v>0</v>
      </c>
      <c r="X431" s="15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I431" s="16"/>
      <c r="AJ431" s="18">
        <f t="shared" si="54"/>
        <v>0</v>
      </c>
      <c r="AK431" s="15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V431" s="16"/>
      <c r="AW431" s="18">
        <f t="shared" si="55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49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0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1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2"/>
        <v>0</v>
      </c>
    </row>
    <row r="432" spans="1:101" ht="13.05" customHeight="1" x14ac:dyDescent="0.2">
      <c r="A432" s="46" t="s">
        <v>464</v>
      </c>
      <c r="B432" s="46" t="s">
        <v>487</v>
      </c>
      <c r="C432" s="82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68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O432" s="2">
        <v>0</v>
      </c>
      <c r="P432" s="2">
        <v>0</v>
      </c>
      <c r="V432" s="16"/>
      <c r="W432" s="18">
        <f t="shared" si="53"/>
        <v>0</v>
      </c>
      <c r="X432" s="15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I432" s="16"/>
      <c r="AJ432" s="18">
        <f t="shared" si="54"/>
        <v>0</v>
      </c>
      <c r="AK432" s="15">
        <v>0</v>
      </c>
      <c r="AL432" s="2">
        <v>0</v>
      </c>
      <c r="AM432" s="2">
        <v>0</v>
      </c>
      <c r="AN432" s="2">
        <v>0</v>
      </c>
      <c r="AO432" s="2">
        <v>0</v>
      </c>
      <c r="AP432" s="2">
        <v>0</v>
      </c>
      <c r="AV432" s="16"/>
      <c r="AW432" s="18">
        <f t="shared" si="55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49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0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1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2"/>
        <v>0</v>
      </c>
    </row>
    <row r="433" spans="1:101" ht="13.05" customHeight="1" x14ac:dyDescent="0.2">
      <c r="A433" s="46" t="s">
        <v>464</v>
      </c>
      <c r="B433" s="46" t="s">
        <v>487</v>
      </c>
      <c r="C433" s="82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68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  <c r="V433" s="16"/>
      <c r="W433" s="18">
        <f t="shared" si="53"/>
        <v>0</v>
      </c>
      <c r="X433" s="15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I433" s="16"/>
      <c r="AJ433" s="18">
        <f t="shared" si="54"/>
        <v>0</v>
      </c>
      <c r="AK433" s="15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V433" s="16"/>
      <c r="AW433" s="18">
        <f t="shared" si="55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49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0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1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2"/>
        <v>0</v>
      </c>
    </row>
    <row r="434" spans="1:101" ht="13.05" customHeight="1" x14ac:dyDescent="0.2">
      <c r="A434" s="46" t="s">
        <v>464</v>
      </c>
      <c r="B434" s="46" t="s">
        <v>487</v>
      </c>
      <c r="C434" s="82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68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V434" s="16"/>
      <c r="W434" s="18">
        <f t="shared" si="53"/>
        <v>0</v>
      </c>
      <c r="X434" s="15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I434" s="16"/>
      <c r="AJ434" s="18">
        <f t="shared" si="54"/>
        <v>0</v>
      </c>
      <c r="AK434" s="15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V434" s="16"/>
      <c r="AW434" s="18">
        <f t="shared" si="55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49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0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1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2"/>
        <v>0</v>
      </c>
    </row>
    <row r="435" spans="1:101" ht="13.05" customHeight="1" x14ac:dyDescent="0.2">
      <c r="A435" s="46" t="s">
        <v>464</v>
      </c>
      <c r="B435" s="46" t="s">
        <v>497</v>
      </c>
      <c r="C435" s="82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68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V435" s="16"/>
      <c r="W435" s="18">
        <f t="shared" si="53"/>
        <v>0</v>
      </c>
      <c r="X435" s="15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I435" s="16"/>
      <c r="AJ435" s="18">
        <f t="shared" si="54"/>
        <v>0</v>
      </c>
      <c r="AK435" s="15">
        <v>0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V435" s="16"/>
      <c r="AW435" s="18">
        <f t="shared" si="55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49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0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1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2"/>
        <v>0</v>
      </c>
    </row>
    <row r="436" spans="1:101" ht="13.05" customHeight="1" x14ac:dyDescent="0.2">
      <c r="A436" s="46" t="s">
        <v>464</v>
      </c>
      <c r="B436" s="46" t="s">
        <v>497</v>
      </c>
      <c r="C436" s="82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68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O436" s="2">
        <v>0</v>
      </c>
      <c r="P436" s="2">
        <v>0</v>
      </c>
      <c r="V436" s="16"/>
      <c r="W436" s="18">
        <f t="shared" si="53"/>
        <v>0</v>
      </c>
      <c r="X436" s="15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I436" s="16"/>
      <c r="AJ436" s="18">
        <f t="shared" si="54"/>
        <v>0</v>
      </c>
      <c r="AK436" s="15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0</v>
      </c>
      <c r="AV436" s="16"/>
      <c r="AW436" s="18">
        <f t="shared" si="55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49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0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1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2"/>
        <v>0</v>
      </c>
    </row>
    <row r="437" spans="1:101" ht="13.05" customHeight="1" x14ac:dyDescent="0.2">
      <c r="A437" s="46" t="s">
        <v>464</v>
      </c>
      <c r="B437" s="46" t="s">
        <v>497</v>
      </c>
      <c r="C437" s="82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68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O437" s="2">
        <v>0</v>
      </c>
      <c r="P437" s="2">
        <v>0</v>
      </c>
      <c r="V437" s="16"/>
      <c r="W437" s="18">
        <f t="shared" si="53"/>
        <v>0</v>
      </c>
      <c r="X437" s="15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I437" s="16"/>
      <c r="AJ437" s="18">
        <f t="shared" si="54"/>
        <v>0</v>
      </c>
      <c r="AK437" s="15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V437" s="16"/>
      <c r="AW437" s="18">
        <f t="shared" si="55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49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0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1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2"/>
        <v>0</v>
      </c>
    </row>
    <row r="438" spans="1:101" ht="13.05" customHeight="1" x14ac:dyDescent="0.2">
      <c r="A438" s="46" t="s">
        <v>464</v>
      </c>
      <c r="B438" s="46" t="s">
        <v>497</v>
      </c>
      <c r="C438" s="82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68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V438" s="16"/>
      <c r="W438" s="18">
        <f t="shared" si="53"/>
        <v>0</v>
      </c>
      <c r="X438" s="15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I438" s="16"/>
      <c r="AJ438" s="18">
        <f t="shared" si="54"/>
        <v>0</v>
      </c>
      <c r="AK438" s="15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0</v>
      </c>
      <c r="AV438" s="16"/>
      <c r="AW438" s="18">
        <f t="shared" si="55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49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0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1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2"/>
        <v>0</v>
      </c>
    </row>
    <row r="439" spans="1:101" ht="13.05" customHeight="1" x14ac:dyDescent="0.2">
      <c r="A439" s="46" t="s">
        <v>464</v>
      </c>
      <c r="B439" s="46" t="s">
        <v>497</v>
      </c>
      <c r="C439" s="82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68">
        <v>267</v>
      </c>
      <c r="I439" s="49" t="s">
        <v>502</v>
      </c>
      <c r="J439" s="43">
        <v>0</v>
      </c>
      <c r="K439" s="15">
        <v>11</v>
      </c>
      <c r="L439" s="2">
        <v>40</v>
      </c>
      <c r="M439" s="2">
        <v>2</v>
      </c>
      <c r="N439" s="2">
        <v>0</v>
      </c>
      <c r="O439" s="2">
        <v>0</v>
      </c>
      <c r="P439" s="2">
        <v>0</v>
      </c>
      <c r="V439" s="16"/>
      <c r="W439" s="18">
        <f t="shared" si="53"/>
        <v>53</v>
      </c>
      <c r="X439" s="15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I439" s="16"/>
      <c r="AJ439" s="18">
        <f t="shared" si="54"/>
        <v>0</v>
      </c>
      <c r="AK439" s="15">
        <v>10</v>
      </c>
      <c r="AL439" s="2">
        <v>31</v>
      </c>
      <c r="AM439" s="2">
        <v>1</v>
      </c>
      <c r="AN439" s="2">
        <v>0</v>
      </c>
      <c r="AO439" s="2">
        <v>0</v>
      </c>
      <c r="AP439" s="2">
        <v>0</v>
      </c>
      <c r="AV439" s="16"/>
      <c r="AW439" s="18">
        <f t="shared" si="55"/>
        <v>42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49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0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1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2"/>
        <v>0</v>
      </c>
    </row>
    <row r="440" spans="1:101" ht="13.05" customHeight="1" x14ac:dyDescent="0.2">
      <c r="A440" s="46" t="s">
        <v>464</v>
      </c>
      <c r="B440" s="46" t="s">
        <v>497</v>
      </c>
      <c r="C440" s="82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68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V440" s="16"/>
      <c r="W440" s="18">
        <f t="shared" si="53"/>
        <v>0</v>
      </c>
      <c r="X440" s="15">
        <v>0</v>
      </c>
      <c r="Y440" s="2">
        <v>0</v>
      </c>
      <c r="Z440" s="2">
        <v>0</v>
      </c>
      <c r="AA440" s="2">
        <v>0</v>
      </c>
      <c r="AB440" s="2">
        <v>0</v>
      </c>
      <c r="AC440" s="2">
        <v>0</v>
      </c>
      <c r="AI440" s="16"/>
      <c r="AJ440" s="18">
        <f t="shared" si="54"/>
        <v>0</v>
      </c>
      <c r="AK440" s="15">
        <v>0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V440" s="16"/>
      <c r="AW440" s="18">
        <f t="shared" si="55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49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0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1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2"/>
        <v>0</v>
      </c>
    </row>
    <row r="441" spans="1:101" ht="13.05" customHeight="1" x14ac:dyDescent="0.2">
      <c r="A441" s="46" t="s">
        <v>464</v>
      </c>
      <c r="B441" s="46" t="s">
        <v>497</v>
      </c>
      <c r="C441" s="82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68">
        <v>269</v>
      </c>
      <c r="I441" s="49" t="s">
        <v>504</v>
      </c>
      <c r="J441" s="43">
        <v>0</v>
      </c>
      <c r="K441" s="15">
        <v>44</v>
      </c>
      <c r="L441" s="2">
        <v>34</v>
      </c>
      <c r="M441" s="2">
        <v>37</v>
      </c>
      <c r="N441" s="2">
        <v>2</v>
      </c>
      <c r="O441" s="2">
        <v>0</v>
      </c>
      <c r="P441" s="2">
        <v>0</v>
      </c>
      <c r="V441" s="16"/>
      <c r="W441" s="18">
        <f t="shared" si="53"/>
        <v>117</v>
      </c>
      <c r="X441" s="15">
        <v>0</v>
      </c>
      <c r="Y441" s="2">
        <v>0</v>
      </c>
      <c r="Z441" s="2">
        <v>0</v>
      </c>
      <c r="AA441" s="2">
        <v>0</v>
      </c>
      <c r="AB441" s="2">
        <v>0</v>
      </c>
      <c r="AC441" s="2">
        <v>0</v>
      </c>
      <c r="AI441" s="16"/>
      <c r="AJ441" s="18">
        <f t="shared" si="54"/>
        <v>0</v>
      </c>
      <c r="AK441" s="15">
        <v>30</v>
      </c>
      <c r="AL441" s="2">
        <v>30</v>
      </c>
      <c r="AM441" s="2">
        <v>29</v>
      </c>
      <c r="AN441" s="2">
        <v>2</v>
      </c>
      <c r="AO441" s="2">
        <v>0</v>
      </c>
      <c r="AP441" s="2">
        <v>0</v>
      </c>
      <c r="AV441" s="16"/>
      <c r="AW441" s="18">
        <f t="shared" si="55"/>
        <v>91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49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0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1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2"/>
        <v>0</v>
      </c>
    </row>
    <row r="442" spans="1:101" ht="13.05" customHeight="1" x14ac:dyDescent="0.2">
      <c r="A442" s="46" t="s">
        <v>464</v>
      </c>
      <c r="B442" s="46" t="s">
        <v>497</v>
      </c>
      <c r="C442" s="82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68">
        <v>15140</v>
      </c>
      <c r="I442" s="49" t="s">
        <v>505</v>
      </c>
      <c r="J442" s="43">
        <v>0</v>
      </c>
      <c r="K442" s="15">
        <v>0</v>
      </c>
      <c r="L442" s="2">
        <v>37</v>
      </c>
      <c r="M442" s="2">
        <v>17</v>
      </c>
      <c r="N442" s="2">
        <v>0</v>
      </c>
      <c r="O442" s="2">
        <v>0</v>
      </c>
      <c r="P442" s="2">
        <v>0</v>
      </c>
      <c r="V442" s="16"/>
      <c r="W442" s="18">
        <f t="shared" si="53"/>
        <v>54</v>
      </c>
      <c r="X442" s="15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I442" s="16"/>
      <c r="AJ442" s="18">
        <f t="shared" si="54"/>
        <v>0</v>
      </c>
      <c r="AK442" s="15">
        <v>0</v>
      </c>
      <c r="AL442" s="2">
        <v>30</v>
      </c>
      <c r="AM442" s="2">
        <v>10</v>
      </c>
      <c r="AN442" s="2">
        <v>0</v>
      </c>
      <c r="AO442" s="2">
        <v>0</v>
      </c>
      <c r="AP442" s="2">
        <v>0</v>
      </c>
      <c r="AV442" s="16"/>
      <c r="AW442" s="18">
        <f t="shared" si="55"/>
        <v>40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49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0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1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2"/>
        <v>0</v>
      </c>
    </row>
    <row r="443" spans="1:101" ht="13.05" customHeight="1" x14ac:dyDescent="0.2">
      <c r="A443" s="46" t="s">
        <v>464</v>
      </c>
      <c r="B443" s="46" t="s">
        <v>497</v>
      </c>
      <c r="C443" s="82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68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O443" s="2">
        <v>0</v>
      </c>
      <c r="P443" s="2">
        <v>0</v>
      </c>
      <c r="V443" s="16"/>
      <c r="W443" s="18">
        <f t="shared" si="53"/>
        <v>0</v>
      </c>
      <c r="X443" s="15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I443" s="16"/>
      <c r="AJ443" s="18">
        <f t="shared" si="54"/>
        <v>0</v>
      </c>
      <c r="AK443" s="15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V443" s="16"/>
      <c r="AW443" s="18">
        <f t="shared" si="55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49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0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1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2"/>
        <v>0</v>
      </c>
    </row>
    <row r="444" spans="1:101" ht="13.05" customHeight="1" x14ac:dyDescent="0.2">
      <c r="A444" s="46" t="s">
        <v>464</v>
      </c>
      <c r="B444" s="46" t="s">
        <v>497</v>
      </c>
      <c r="C444" s="82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68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O444" s="2">
        <v>0</v>
      </c>
      <c r="P444" s="2">
        <v>0</v>
      </c>
      <c r="V444" s="16"/>
      <c r="W444" s="18">
        <f t="shared" si="53"/>
        <v>0</v>
      </c>
      <c r="X444" s="15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I444" s="16"/>
      <c r="AJ444" s="18">
        <f t="shared" si="54"/>
        <v>0</v>
      </c>
      <c r="AK444" s="15">
        <v>0</v>
      </c>
      <c r="AL444" s="2">
        <v>0</v>
      </c>
      <c r="AM444" s="2">
        <v>0</v>
      </c>
      <c r="AN444" s="2">
        <v>0</v>
      </c>
      <c r="AO444" s="2">
        <v>0</v>
      </c>
      <c r="AP444" s="2">
        <v>0</v>
      </c>
      <c r="AV444" s="16"/>
      <c r="AW444" s="18">
        <f t="shared" si="55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49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0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1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2"/>
        <v>0</v>
      </c>
    </row>
    <row r="445" spans="1:101" ht="13.05" customHeight="1" x14ac:dyDescent="0.2">
      <c r="A445" s="46" t="s">
        <v>464</v>
      </c>
      <c r="B445" s="46" t="s">
        <v>497</v>
      </c>
      <c r="C445" s="82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68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V445" s="16"/>
      <c r="W445" s="18">
        <f t="shared" si="53"/>
        <v>0</v>
      </c>
      <c r="X445" s="15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0</v>
      </c>
      <c r="AI445" s="16"/>
      <c r="AJ445" s="18">
        <f t="shared" si="54"/>
        <v>0</v>
      </c>
      <c r="AK445" s="15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0</v>
      </c>
      <c r="AV445" s="16"/>
      <c r="AW445" s="18">
        <f t="shared" si="55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49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0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1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2"/>
        <v>0</v>
      </c>
    </row>
    <row r="446" spans="1:101" ht="13.05" customHeight="1" x14ac:dyDescent="0.2">
      <c r="A446" s="46" t="s">
        <v>464</v>
      </c>
      <c r="B446" s="46" t="s">
        <v>497</v>
      </c>
      <c r="C446" s="82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68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0</v>
      </c>
      <c r="O446" s="2">
        <v>0</v>
      </c>
      <c r="P446" s="2">
        <v>0</v>
      </c>
      <c r="V446" s="16"/>
      <c r="W446" s="18">
        <f t="shared" si="53"/>
        <v>0</v>
      </c>
      <c r="X446" s="15">
        <v>0</v>
      </c>
      <c r="Y446" s="2">
        <v>0</v>
      </c>
      <c r="Z446" s="2">
        <v>0</v>
      </c>
      <c r="AA446" s="2">
        <v>0</v>
      </c>
      <c r="AB446" s="2">
        <v>0</v>
      </c>
      <c r="AC446" s="2">
        <v>0</v>
      </c>
      <c r="AI446" s="16"/>
      <c r="AJ446" s="18">
        <f t="shared" si="54"/>
        <v>0</v>
      </c>
      <c r="AK446" s="15">
        <v>0</v>
      </c>
      <c r="AL446" s="2">
        <v>0</v>
      </c>
      <c r="AM446" s="2">
        <v>0</v>
      </c>
      <c r="AN446" s="2">
        <v>0</v>
      </c>
      <c r="AO446" s="2">
        <v>0</v>
      </c>
      <c r="AP446" s="2">
        <v>0</v>
      </c>
      <c r="AV446" s="16"/>
      <c r="AW446" s="18">
        <f t="shared" si="55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49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0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1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2"/>
        <v>0</v>
      </c>
    </row>
    <row r="447" spans="1:101" ht="13.05" customHeight="1" x14ac:dyDescent="0.2">
      <c r="A447" s="46" t="s">
        <v>464</v>
      </c>
      <c r="B447" s="46" t="s">
        <v>510</v>
      </c>
      <c r="C447" s="82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68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91</v>
      </c>
      <c r="N447" s="2">
        <v>0</v>
      </c>
      <c r="O447" s="2">
        <v>123</v>
      </c>
      <c r="P447" s="2">
        <v>0</v>
      </c>
      <c r="V447" s="16"/>
      <c r="W447" s="18">
        <f t="shared" si="53"/>
        <v>214</v>
      </c>
      <c r="X447" s="15">
        <v>0</v>
      </c>
      <c r="Y447" s="2">
        <v>0</v>
      </c>
      <c r="Z447" s="2">
        <v>17</v>
      </c>
      <c r="AA447" s="2">
        <v>0</v>
      </c>
      <c r="AB447" s="2">
        <v>9</v>
      </c>
      <c r="AC447" s="2">
        <v>0</v>
      </c>
      <c r="AI447" s="16"/>
      <c r="AJ447" s="18">
        <f t="shared" si="54"/>
        <v>26</v>
      </c>
      <c r="AK447" s="15">
        <v>0</v>
      </c>
      <c r="AL447" s="2">
        <v>0</v>
      </c>
      <c r="AM447" s="2">
        <v>78</v>
      </c>
      <c r="AN447" s="2">
        <v>0</v>
      </c>
      <c r="AO447" s="2">
        <v>105</v>
      </c>
      <c r="AP447" s="2">
        <v>0</v>
      </c>
      <c r="AV447" s="16"/>
      <c r="AW447" s="18">
        <f t="shared" si="55"/>
        <v>183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49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0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1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2"/>
        <v>0</v>
      </c>
    </row>
    <row r="448" spans="1:101" ht="13.05" customHeight="1" x14ac:dyDescent="0.2">
      <c r="A448" s="46" t="s">
        <v>464</v>
      </c>
      <c r="B448" s="46" t="s">
        <v>510</v>
      </c>
      <c r="C448" s="82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68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V448" s="16"/>
      <c r="W448" s="18">
        <f t="shared" si="53"/>
        <v>0</v>
      </c>
      <c r="X448" s="15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I448" s="16"/>
      <c r="AJ448" s="18">
        <f t="shared" si="54"/>
        <v>0</v>
      </c>
      <c r="AK448" s="15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0</v>
      </c>
      <c r="AV448" s="16"/>
      <c r="AW448" s="18">
        <f t="shared" si="55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49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0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1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2"/>
        <v>0</v>
      </c>
    </row>
    <row r="449" spans="1:101" ht="13.05" customHeight="1" x14ac:dyDescent="0.2">
      <c r="A449" s="46" t="s">
        <v>464</v>
      </c>
      <c r="B449" s="46" t="s">
        <v>510</v>
      </c>
      <c r="C449" s="82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68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V449" s="16"/>
      <c r="W449" s="18">
        <f t="shared" si="53"/>
        <v>0</v>
      </c>
      <c r="X449" s="15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I449" s="16"/>
      <c r="AJ449" s="18">
        <f t="shared" si="54"/>
        <v>0</v>
      </c>
      <c r="AK449" s="15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0</v>
      </c>
      <c r="AV449" s="16"/>
      <c r="AW449" s="18">
        <f t="shared" si="55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49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0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1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2"/>
        <v>0</v>
      </c>
    </row>
    <row r="450" spans="1:101" ht="13.05" customHeight="1" x14ac:dyDescent="0.2">
      <c r="A450" s="46" t="s">
        <v>464</v>
      </c>
      <c r="B450" s="46" t="s">
        <v>510</v>
      </c>
      <c r="C450" s="82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68">
        <v>258</v>
      </c>
      <c r="I450" s="49" t="s">
        <v>514</v>
      </c>
      <c r="J450" s="43">
        <v>0</v>
      </c>
      <c r="K450" s="15">
        <v>0</v>
      </c>
      <c r="L450" s="2">
        <v>142</v>
      </c>
      <c r="M450" s="2">
        <v>277</v>
      </c>
      <c r="N450" s="2">
        <v>0</v>
      </c>
      <c r="O450" s="2">
        <v>47</v>
      </c>
      <c r="P450" s="2">
        <v>0</v>
      </c>
      <c r="V450" s="16"/>
      <c r="W450" s="18">
        <f t="shared" si="53"/>
        <v>466</v>
      </c>
      <c r="X450" s="15">
        <v>0</v>
      </c>
      <c r="Y450" s="2">
        <v>0</v>
      </c>
      <c r="Z450" s="2">
        <v>20</v>
      </c>
      <c r="AA450" s="2">
        <v>0</v>
      </c>
      <c r="AB450" s="2">
        <v>13</v>
      </c>
      <c r="AC450" s="2">
        <v>0</v>
      </c>
      <c r="AI450" s="16"/>
      <c r="AJ450" s="18">
        <f t="shared" si="54"/>
        <v>33</v>
      </c>
      <c r="AK450" s="15">
        <v>0</v>
      </c>
      <c r="AL450" s="2">
        <v>126</v>
      </c>
      <c r="AM450" s="2">
        <v>245</v>
      </c>
      <c r="AN450" s="2">
        <v>0</v>
      </c>
      <c r="AO450" s="2">
        <v>36</v>
      </c>
      <c r="AP450" s="2">
        <v>0</v>
      </c>
      <c r="AV450" s="16"/>
      <c r="AW450" s="18">
        <f t="shared" si="55"/>
        <v>407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49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0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1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2"/>
        <v>0</v>
      </c>
    </row>
    <row r="451" spans="1:101" ht="13.05" customHeight="1" x14ac:dyDescent="0.2">
      <c r="A451" s="46" t="s">
        <v>464</v>
      </c>
      <c r="B451" s="46" t="s">
        <v>510</v>
      </c>
      <c r="C451" s="82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68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281</v>
      </c>
      <c r="N451" s="2">
        <v>127</v>
      </c>
      <c r="O451" s="2">
        <v>0</v>
      </c>
      <c r="P451" s="2">
        <v>0</v>
      </c>
      <c r="V451" s="16"/>
      <c r="W451" s="18">
        <f t="shared" si="53"/>
        <v>408</v>
      </c>
      <c r="X451" s="15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0</v>
      </c>
      <c r="AI451" s="16"/>
      <c r="AJ451" s="18">
        <f t="shared" si="54"/>
        <v>0</v>
      </c>
      <c r="AK451" s="15">
        <v>0</v>
      </c>
      <c r="AL451" s="2">
        <v>0</v>
      </c>
      <c r="AM451" s="2">
        <v>240</v>
      </c>
      <c r="AN451" s="2">
        <v>119</v>
      </c>
      <c r="AO451" s="2">
        <v>0</v>
      </c>
      <c r="AP451" s="2">
        <v>0</v>
      </c>
      <c r="AV451" s="16"/>
      <c r="AW451" s="18">
        <f t="shared" si="55"/>
        <v>359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49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0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1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2"/>
        <v>0</v>
      </c>
    </row>
    <row r="452" spans="1:101" ht="13.05" customHeight="1" x14ac:dyDescent="0.2">
      <c r="A452" s="46" t="s">
        <v>464</v>
      </c>
      <c r="B452" s="46" t="s">
        <v>510</v>
      </c>
      <c r="C452" s="82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68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V452" s="16"/>
      <c r="W452" s="18">
        <f t="shared" si="53"/>
        <v>0</v>
      </c>
      <c r="X452" s="15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I452" s="16"/>
      <c r="AJ452" s="18">
        <f t="shared" si="54"/>
        <v>0</v>
      </c>
      <c r="AK452" s="15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V452" s="16"/>
      <c r="AW452" s="18">
        <f t="shared" si="55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49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0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1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2"/>
        <v>0</v>
      </c>
    </row>
    <row r="453" spans="1:101" ht="13.05" customHeight="1" x14ac:dyDescent="0.2">
      <c r="A453" s="46" t="s">
        <v>464</v>
      </c>
      <c r="B453" s="46" t="s">
        <v>510</v>
      </c>
      <c r="C453" s="82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68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0</v>
      </c>
      <c r="N453" s="2">
        <v>0</v>
      </c>
      <c r="O453" s="2">
        <v>117</v>
      </c>
      <c r="P453" s="2">
        <v>0</v>
      </c>
      <c r="V453" s="16"/>
      <c r="W453" s="18">
        <f t="shared" si="53"/>
        <v>117</v>
      </c>
      <c r="X453" s="15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I453" s="16"/>
      <c r="AJ453" s="18">
        <f t="shared" si="54"/>
        <v>0</v>
      </c>
      <c r="AK453" s="15">
        <v>0</v>
      </c>
      <c r="AL453" s="2">
        <v>0</v>
      </c>
      <c r="AM453" s="2">
        <v>0</v>
      </c>
      <c r="AN453" s="2">
        <v>0</v>
      </c>
      <c r="AO453" s="2">
        <v>113</v>
      </c>
      <c r="AP453" s="2">
        <v>0</v>
      </c>
      <c r="AV453" s="16"/>
      <c r="AW453" s="18">
        <f t="shared" si="55"/>
        <v>113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56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57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58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59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2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68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0</v>
      </c>
      <c r="N454" s="2">
        <v>0</v>
      </c>
      <c r="O454" s="2">
        <v>469</v>
      </c>
      <c r="P454" s="2">
        <v>0</v>
      </c>
      <c r="V454" s="16"/>
      <c r="W454" s="18">
        <f t="shared" si="53"/>
        <v>469</v>
      </c>
      <c r="X454" s="15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I454" s="16"/>
      <c r="AJ454" s="18">
        <f t="shared" si="54"/>
        <v>0</v>
      </c>
      <c r="AK454" s="15">
        <v>0</v>
      </c>
      <c r="AL454" s="2">
        <v>0</v>
      </c>
      <c r="AM454" s="2">
        <v>0</v>
      </c>
      <c r="AN454" s="2">
        <v>0</v>
      </c>
      <c r="AO454" s="2">
        <v>451</v>
      </c>
      <c r="AP454" s="2">
        <v>0</v>
      </c>
      <c r="AV454" s="16"/>
      <c r="AW454" s="18">
        <f t="shared" si="55"/>
        <v>451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56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57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58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59"/>
        <v>0</v>
      </c>
    </row>
    <row r="455" spans="1:101" ht="13.05" customHeight="1" x14ac:dyDescent="0.2">
      <c r="A455" s="46" t="s">
        <v>464</v>
      </c>
      <c r="B455" s="46" t="s">
        <v>510</v>
      </c>
      <c r="C455" s="82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68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V455" s="16"/>
      <c r="W455" s="18">
        <f t="shared" ref="W455:W499" si="60">SUM(K455:V455)</f>
        <v>0</v>
      </c>
      <c r="X455" s="15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I455" s="16"/>
      <c r="AJ455" s="18">
        <f t="shared" ref="AJ455:AJ499" si="61">SUM(X455:AI455)</f>
        <v>0</v>
      </c>
      <c r="AK455" s="15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V455" s="16"/>
      <c r="AW455" s="18">
        <f t="shared" ref="AW455:AW499" si="62">SUM(AK455:AV455)</f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56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57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58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59"/>
        <v>0</v>
      </c>
    </row>
    <row r="456" spans="1:101" ht="13.05" customHeight="1" x14ac:dyDescent="0.2">
      <c r="A456" s="46" t="s">
        <v>464</v>
      </c>
      <c r="B456" s="46" t="s">
        <v>520</v>
      </c>
      <c r="C456" s="82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68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27</v>
      </c>
      <c r="O456" s="2">
        <v>0</v>
      </c>
      <c r="P456" s="2">
        <v>0</v>
      </c>
      <c r="V456" s="16"/>
      <c r="W456" s="18">
        <f t="shared" si="60"/>
        <v>27</v>
      </c>
      <c r="X456" s="15">
        <v>0</v>
      </c>
      <c r="Y456" s="2">
        <v>0</v>
      </c>
      <c r="Z456" s="2">
        <v>0</v>
      </c>
      <c r="AA456" s="2">
        <v>19</v>
      </c>
      <c r="AB456" s="2">
        <v>0</v>
      </c>
      <c r="AC456" s="2">
        <v>0</v>
      </c>
      <c r="AI456" s="16"/>
      <c r="AJ456" s="18">
        <f t="shared" si="61"/>
        <v>19</v>
      </c>
      <c r="AK456" s="15">
        <v>0</v>
      </c>
      <c r="AL456" s="2">
        <v>0</v>
      </c>
      <c r="AM456" s="2">
        <v>0</v>
      </c>
      <c r="AN456" s="2">
        <v>23</v>
      </c>
      <c r="AO456" s="2">
        <v>0</v>
      </c>
      <c r="AP456" s="2">
        <v>0</v>
      </c>
      <c r="AV456" s="16"/>
      <c r="AW456" s="18">
        <f t="shared" si="62"/>
        <v>23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56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57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58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59"/>
        <v>0</v>
      </c>
    </row>
    <row r="457" spans="1:101" ht="13.05" customHeight="1" x14ac:dyDescent="0.2">
      <c r="A457" s="46" t="s">
        <v>464</v>
      </c>
      <c r="B457" s="46" t="s">
        <v>520</v>
      </c>
      <c r="C457" s="82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68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7</v>
      </c>
      <c r="N457" s="2">
        <v>6</v>
      </c>
      <c r="O457" s="2">
        <v>0</v>
      </c>
      <c r="P457" s="2">
        <v>0</v>
      </c>
      <c r="V457" s="16"/>
      <c r="W457" s="18">
        <f t="shared" si="60"/>
        <v>13</v>
      </c>
      <c r="X457" s="15">
        <v>0</v>
      </c>
      <c r="Y457" s="2">
        <v>0</v>
      </c>
      <c r="Z457" s="2">
        <v>22</v>
      </c>
      <c r="AA457" s="2">
        <v>4</v>
      </c>
      <c r="AB457" s="2">
        <v>0</v>
      </c>
      <c r="AC457" s="2">
        <v>0</v>
      </c>
      <c r="AI457" s="16"/>
      <c r="AJ457" s="18">
        <f t="shared" si="61"/>
        <v>26</v>
      </c>
      <c r="AK457" s="15">
        <v>0</v>
      </c>
      <c r="AL457" s="2">
        <v>0</v>
      </c>
      <c r="AM457" s="2">
        <v>7</v>
      </c>
      <c r="AN457" s="2">
        <v>6</v>
      </c>
      <c r="AO457" s="2">
        <v>0</v>
      </c>
      <c r="AP457" s="2">
        <v>0</v>
      </c>
      <c r="AV457" s="16"/>
      <c r="AW457" s="18">
        <f t="shared" si="62"/>
        <v>13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56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57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58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59"/>
        <v>0</v>
      </c>
    </row>
    <row r="458" spans="1:101" ht="13.05" customHeight="1" x14ac:dyDescent="0.2">
      <c r="A458" s="46" t="s">
        <v>464</v>
      </c>
      <c r="B458" s="46" t="s">
        <v>520</v>
      </c>
      <c r="C458" s="82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68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V458" s="16"/>
      <c r="W458" s="18">
        <f t="shared" si="60"/>
        <v>0</v>
      </c>
      <c r="X458" s="15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I458" s="16"/>
      <c r="AJ458" s="18">
        <f t="shared" si="61"/>
        <v>0</v>
      </c>
      <c r="AK458" s="15">
        <v>0</v>
      </c>
      <c r="AL458" s="2">
        <v>0</v>
      </c>
      <c r="AM458" s="2">
        <v>0</v>
      </c>
      <c r="AN458" s="2">
        <v>0</v>
      </c>
      <c r="AO458" s="2">
        <v>0</v>
      </c>
      <c r="AP458" s="2">
        <v>0</v>
      </c>
      <c r="AV458" s="16"/>
      <c r="AW458" s="18">
        <f t="shared" si="62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56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57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58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59"/>
        <v>0</v>
      </c>
    </row>
    <row r="459" spans="1:101" ht="13.05" customHeight="1" x14ac:dyDescent="0.2">
      <c r="A459" s="46" t="s">
        <v>464</v>
      </c>
      <c r="B459" s="46" t="s">
        <v>520</v>
      </c>
      <c r="C459" s="82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68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11</v>
      </c>
      <c r="N459" s="2">
        <v>0</v>
      </c>
      <c r="O459" s="2">
        <v>0</v>
      </c>
      <c r="P459" s="2">
        <v>0</v>
      </c>
      <c r="V459" s="16"/>
      <c r="W459" s="18">
        <f t="shared" si="60"/>
        <v>11</v>
      </c>
      <c r="X459" s="15">
        <v>0</v>
      </c>
      <c r="Y459" s="2">
        <v>0</v>
      </c>
      <c r="Z459" s="2">
        <v>17</v>
      </c>
      <c r="AA459" s="2">
        <v>0</v>
      </c>
      <c r="AB459" s="2">
        <v>0</v>
      </c>
      <c r="AC459" s="2">
        <v>0</v>
      </c>
      <c r="AI459" s="16"/>
      <c r="AJ459" s="18">
        <f t="shared" si="61"/>
        <v>17</v>
      </c>
      <c r="AK459" s="15">
        <v>0</v>
      </c>
      <c r="AL459" s="2">
        <v>0</v>
      </c>
      <c r="AM459" s="2">
        <v>7</v>
      </c>
      <c r="AN459" s="2">
        <v>0</v>
      </c>
      <c r="AO459" s="2">
        <v>0</v>
      </c>
      <c r="AP459" s="2">
        <v>0</v>
      </c>
      <c r="AV459" s="16"/>
      <c r="AW459" s="18">
        <f t="shared" si="62"/>
        <v>7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56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57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58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59"/>
        <v>0</v>
      </c>
    </row>
    <row r="460" spans="1:101" ht="13.05" customHeight="1" x14ac:dyDescent="0.2">
      <c r="A460" s="46" t="s">
        <v>464</v>
      </c>
      <c r="B460" s="46" t="s">
        <v>520</v>
      </c>
      <c r="C460" s="82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68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40</v>
      </c>
      <c r="N460" s="2">
        <v>0</v>
      </c>
      <c r="O460" s="2">
        <v>0</v>
      </c>
      <c r="P460" s="2">
        <v>0</v>
      </c>
      <c r="V460" s="16"/>
      <c r="W460" s="18">
        <f t="shared" si="60"/>
        <v>40</v>
      </c>
      <c r="X460" s="15">
        <v>0</v>
      </c>
      <c r="Y460" s="2">
        <v>0</v>
      </c>
      <c r="Z460" s="2">
        <v>34</v>
      </c>
      <c r="AA460" s="2">
        <v>0</v>
      </c>
      <c r="AB460" s="2">
        <v>0</v>
      </c>
      <c r="AC460" s="2">
        <v>0</v>
      </c>
      <c r="AI460" s="16"/>
      <c r="AJ460" s="18">
        <f t="shared" si="61"/>
        <v>34</v>
      </c>
      <c r="AK460" s="15">
        <v>0</v>
      </c>
      <c r="AL460" s="2">
        <v>0</v>
      </c>
      <c r="AM460" s="2">
        <v>30</v>
      </c>
      <c r="AN460" s="2">
        <v>0</v>
      </c>
      <c r="AO460" s="2">
        <v>0</v>
      </c>
      <c r="AP460" s="2">
        <v>0</v>
      </c>
      <c r="AV460" s="16"/>
      <c r="AW460" s="18">
        <f t="shared" si="62"/>
        <v>30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56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57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58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59"/>
        <v>0</v>
      </c>
    </row>
    <row r="461" spans="1:101" ht="13.05" customHeight="1" x14ac:dyDescent="0.2">
      <c r="A461" s="46" t="s">
        <v>464</v>
      </c>
      <c r="B461" s="46" t="s">
        <v>520</v>
      </c>
      <c r="C461" s="82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68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V461" s="16"/>
      <c r="W461" s="18">
        <f t="shared" si="60"/>
        <v>0</v>
      </c>
      <c r="X461" s="15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I461" s="16"/>
      <c r="AJ461" s="18">
        <f t="shared" si="61"/>
        <v>0</v>
      </c>
      <c r="AK461" s="15">
        <v>0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V461" s="16"/>
      <c r="AW461" s="18">
        <f t="shared" si="62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56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57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58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59"/>
        <v>0</v>
      </c>
    </row>
    <row r="462" spans="1:101" ht="13.05" customHeight="1" x14ac:dyDescent="0.2">
      <c r="A462" s="46" t="s">
        <v>464</v>
      </c>
      <c r="B462" s="46" t="s">
        <v>520</v>
      </c>
      <c r="C462" s="82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68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29</v>
      </c>
      <c r="N462" s="2">
        <v>0</v>
      </c>
      <c r="O462" s="2">
        <v>0</v>
      </c>
      <c r="P462" s="2">
        <v>0</v>
      </c>
      <c r="V462" s="16"/>
      <c r="W462" s="18">
        <f t="shared" si="60"/>
        <v>29</v>
      </c>
      <c r="X462" s="15">
        <v>0</v>
      </c>
      <c r="Y462" s="2">
        <v>0</v>
      </c>
      <c r="Z462" s="2">
        <v>15</v>
      </c>
      <c r="AA462" s="2">
        <v>0</v>
      </c>
      <c r="AB462" s="2">
        <v>0</v>
      </c>
      <c r="AC462" s="2">
        <v>0</v>
      </c>
      <c r="AI462" s="16"/>
      <c r="AJ462" s="18">
        <f t="shared" si="61"/>
        <v>15</v>
      </c>
      <c r="AK462" s="15">
        <v>0</v>
      </c>
      <c r="AL462" s="2">
        <v>0</v>
      </c>
      <c r="AM462" s="2">
        <v>23</v>
      </c>
      <c r="AN462" s="2">
        <v>0</v>
      </c>
      <c r="AO462" s="2">
        <v>0</v>
      </c>
      <c r="AP462" s="2">
        <v>0</v>
      </c>
      <c r="AV462" s="16"/>
      <c r="AW462" s="18">
        <f t="shared" si="62"/>
        <v>23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56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57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58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59"/>
        <v>0</v>
      </c>
    </row>
    <row r="463" spans="1:101" ht="13.05" customHeight="1" x14ac:dyDescent="0.2">
      <c r="A463" s="46" t="s">
        <v>464</v>
      </c>
      <c r="B463" s="46" t="s">
        <v>520</v>
      </c>
      <c r="C463" s="82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68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28</v>
      </c>
      <c r="N463" s="2">
        <v>0</v>
      </c>
      <c r="O463" s="2">
        <v>0</v>
      </c>
      <c r="P463" s="2">
        <v>0</v>
      </c>
      <c r="V463" s="16"/>
      <c r="W463" s="18">
        <f t="shared" si="60"/>
        <v>28</v>
      </c>
      <c r="X463" s="15">
        <v>0</v>
      </c>
      <c r="Y463" s="2">
        <v>0</v>
      </c>
      <c r="Z463" s="2">
        <v>13</v>
      </c>
      <c r="AA463" s="2">
        <v>0</v>
      </c>
      <c r="AB463" s="2">
        <v>0</v>
      </c>
      <c r="AC463" s="2">
        <v>0</v>
      </c>
      <c r="AI463" s="16"/>
      <c r="AJ463" s="18">
        <f t="shared" si="61"/>
        <v>13</v>
      </c>
      <c r="AK463" s="15">
        <v>0</v>
      </c>
      <c r="AL463" s="2">
        <v>0</v>
      </c>
      <c r="AM463" s="2">
        <v>20</v>
      </c>
      <c r="AN463" s="2">
        <v>0</v>
      </c>
      <c r="AO463" s="2">
        <v>0</v>
      </c>
      <c r="AP463" s="2">
        <v>0</v>
      </c>
      <c r="AV463" s="16"/>
      <c r="AW463" s="18">
        <f t="shared" si="62"/>
        <v>20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56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57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58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59"/>
        <v>0</v>
      </c>
    </row>
    <row r="464" spans="1:101" ht="13.05" customHeight="1" x14ac:dyDescent="0.2">
      <c r="A464" s="46" t="s">
        <v>464</v>
      </c>
      <c r="B464" s="46" t="s">
        <v>520</v>
      </c>
      <c r="C464" s="82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68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26</v>
      </c>
      <c r="N464" s="2">
        <v>0</v>
      </c>
      <c r="O464" s="2">
        <v>0</v>
      </c>
      <c r="P464" s="2">
        <v>0</v>
      </c>
      <c r="V464" s="16"/>
      <c r="W464" s="18">
        <f t="shared" si="60"/>
        <v>26</v>
      </c>
      <c r="X464" s="15">
        <v>0</v>
      </c>
      <c r="Y464" s="2">
        <v>0</v>
      </c>
      <c r="Z464" s="2">
        <v>33</v>
      </c>
      <c r="AA464" s="2">
        <v>0</v>
      </c>
      <c r="AB464" s="2">
        <v>0</v>
      </c>
      <c r="AC464" s="2">
        <v>0</v>
      </c>
      <c r="AI464" s="16"/>
      <c r="AJ464" s="18">
        <f t="shared" si="61"/>
        <v>33</v>
      </c>
      <c r="AK464" s="15">
        <v>0</v>
      </c>
      <c r="AL464" s="2">
        <v>0</v>
      </c>
      <c r="AM464" s="2">
        <v>24</v>
      </c>
      <c r="AN464" s="2">
        <v>0</v>
      </c>
      <c r="AO464" s="2">
        <v>0</v>
      </c>
      <c r="AP464" s="2">
        <v>0</v>
      </c>
      <c r="AV464" s="16"/>
      <c r="AW464" s="18">
        <f t="shared" si="62"/>
        <v>24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56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57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58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59"/>
        <v>0</v>
      </c>
    </row>
    <row r="465" spans="1:101" ht="13.05" customHeight="1" x14ac:dyDescent="0.2">
      <c r="A465" s="46" t="s">
        <v>464</v>
      </c>
      <c r="B465" s="46" t="s">
        <v>520</v>
      </c>
      <c r="C465" s="82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68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V465" s="16"/>
      <c r="W465" s="18">
        <f t="shared" si="60"/>
        <v>0</v>
      </c>
      <c r="X465" s="15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I465" s="16"/>
      <c r="AJ465" s="18">
        <f t="shared" si="61"/>
        <v>0</v>
      </c>
      <c r="AK465" s="15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V465" s="16"/>
      <c r="AW465" s="18">
        <f t="shared" si="62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56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57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58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59"/>
        <v>0</v>
      </c>
    </row>
    <row r="466" spans="1:101" ht="13.05" customHeight="1" x14ac:dyDescent="0.2">
      <c r="A466" s="46" t="s">
        <v>464</v>
      </c>
      <c r="B466" s="46" t="s">
        <v>520</v>
      </c>
      <c r="C466" s="82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68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V466" s="16"/>
      <c r="W466" s="18">
        <f t="shared" si="60"/>
        <v>0</v>
      </c>
      <c r="X466" s="15">
        <v>0</v>
      </c>
      <c r="Y466" s="2">
        <v>0</v>
      </c>
      <c r="Z466" s="2">
        <v>0</v>
      </c>
      <c r="AA466" s="2">
        <v>0</v>
      </c>
      <c r="AB466" s="2">
        <v>0</v>
      </c>
      <c r="AC466" s="2">
        <v>0</v>
      </c>
      <c r="AI466" s="16"/>
      <c r="AJ466" s="18">
        <f t="shared" si="61"/>
        <v>0</v>
      </c>
      <c r="AK466" s="15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V466" s="16"/>
      <c r="AW466" s="18">
        <f t="shared" si="62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56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57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58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59"/>
        <v>0</v>
      </c>
    </row>
    <row r="467" spans="1:101" ht="13.05" customHeight="1" x14ac:dyDescent="0.2">
      <c r="A467" s="46" t="s">
        <v>464</v>
      </c>
      <c r="B467" s="46" t="s">
        <v>520</v>
      </c>
      <c r="C467" s="82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68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O467" s="2">
        <v>0</v>
      </c>
      <c r="P467" s="2">
        <v>0</v>
      </c>
      <c r="V467" s="16"/>
      <c r="W467" s="18">
        <f t="shared" si="60"/>
        <v>0</v>
      </c>
      <c r="X467" s="15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0</v>
      </c>
      <c r="AI467" s="16"/>
      <c r="AJ467" s="18">
        <f t="shared" si="61"/>
        <v>0</v>
      </c>
      <c r="AK467" s="15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V467" s="16"/>
      <c r="AW467" s="18">
        <f t="shared" si="62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56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57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58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59"/>
        <v>0</v>
      </c>
    </row>
    <row r="468" spans="1:101" ht="13.05" customHeight="1" x14ac:dyDescent="0.2">
      <c r="A468" s="46" t="s">
        <v>6</v>
      </c>
      <c r="B468" s="46" t="s">
        <v>18</v>
      </c>
      <c r="C468" s="82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68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57</v>
      </c>
      <c r="N468" s="2">
        <v>60</v>
      </c>
      <c r="O468" s="2">
        <v>17</v>
      </c>
      <c r="P468" s="2">
        <v>0</v>
      </c>
      <c r="V468" s="16"/>
      <c r="W468" s="18">
        <f t="shared" si="60"/>
        <v>134</v>
      </c>
      <c r="X468" s="15">
        <v>0</v>
      </c>
      <c r="Y468" s="2">
        <v>0</v>
      </c>
      <c r="Z468" s="2">
        <v>3</v>
      </c>
      <c r="AA468" s="2">
        <v>5</v>
      </c>
      <c r="AB468" s="2">
        <v>1</v>
      </c>
      <c r="AC468" s="2">
        <v>0</v>
      </c>
      <c r="AI468" s="16"/>
      <c r="AJ468" s="18">
        <f t="shared" si="61"/>
        <v>9</v>
      </c>
      <c r="AK468" s="15">
        <v>0</v>
      </c>
      <c r="AL468" s="2">
        <v>0</v>
      </c>
      <c r="AM468" s="2">
        <v>46</v>
      </c>
      <c r="AN468" s="2">
        <v>57</v>
      </c>
      <c r="AO468" s="2">
        <v>15</v>
      </c>
      <c r="AP468" s="2">
        <v>0</v>
      </c>
      <c r="AV468" s="16"/>
      <c r="AW468" s="18">
        <f t="shared" si="62"/>
        <v>118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2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68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V469" s="16"/>
      <c r="W469" s="18">
        <f t="shared" si="60"/>
        <v>0</v>
      </c>
      <c r="X469" s="15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I469" s="16"/>
      <c r="AJ469" s="18">
        <f t="shared" si="61"/>
        <v>0</v>
      </c>
      <c r="AK469" s="15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V469" s="16"/>
      <c r="AW469" s="18">
        <f t="shared" si="62"/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3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64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65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66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2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68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V470" s="16"/>
      <c r="W470" s="18">
        <f t="shared" si="60"/>
        <v>0</v>
      </c>
      <c r="X470" s="15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I470" s="16"/>
      <c r="AJ470" s="18">
        <f t="shared" si="61"/>
        <v>0</v>
      </c>
      <c r="AK470" s="15">
        <v>0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V470" s="16"/>
      <c r="AW470" s="18">
        <f t="shared" si="62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3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64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65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66"/>
        <v>0</v>
      </c>
    </row>
    <row r="471" spans="1:101" ht="13.05" customHeight="1" x14ac:dyDescent="0.2">
      <c r="A471" s="46" t="s">
        <v>15</v>
      </c>
      <c r="B471" s="46" t="s">
        <v>16</v>
      </c>
      <c r="C471" s="82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68">
        <v>32291</v>
      </c>
      <c r="I471" s="49" t="s">
        <v>565</v>
      </c>
      <c r="J471" s="43">
        <v>0</v>
      </c>
      <c r="K471" s="15">
        <v>3</v>
      </c>
      <c r="L471" s="2">
        <v>70</v>
      </c>
      <c r="M471" s="2">
        <v>2</v>
      </c>
      <c r="N471" s="2">
        <v>45</v>
      </c>
      <c r="O471" s="2">
        <v>33</v>
      </c>
      <c r="P471" s="2">
        <v>0</v>
      </c>
      <c r="V471" s="16"/>
      <c r="W471" s="18">
        <f t="shared" si="60"/>
        <v>153</v>
      </c>
      <c r="X471" s="15">
        <v>0</v>
      </c>
      <c r="Y471" s="2">
        <v>0</v>
      </c>
      <c r="Z471" s="2">
        <v>0</v>
      </c>
      <c r="AA471" s="2">
        <v>0</v>
      </c>
      <c r="AB471" s="2">
        <v>0</v>
      </c>
      <c r="AC471" s="2">
        <v>0</v>
      </c>
      <c r="AI471" s="16"/>
      <c r="AJ471" s="18">
        <f t="shared" si="61"/>
        <v>0</v>
      </c>
      <c r="AK471" s="15">
        <v>3</v>
      </c>
      <c r="AL471" s="2">
        <v>62</v>
      </c>
      <c r="AM471" s="2">
        <v>0</v>
      </c>
      <c r="AN471" s="2">
        <v>44</v>
      </c>
      <c r="AO471" s="2">
        <v>31</v>
      </c>
      <c r="AP471" s="2">
        <v>0</v>
      </c>
      <c r="AV471" s="16"/>
      <c r="AW471" s="18">
        <f t="shared" si="62"/>
        <v>140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3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64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65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66"/>
        <v>0</v>
      </c>
    </row>
    <row r="472" spans="1:101" ht="13.05" customHeight="1" x14ac:dyDescent="0.2">
      <c r="A472" s="46" t="s">
        <v>204</v>
      </c>
      <c r="B472" s="46" t="s">
        <v>205</v>
      </c>
      <c r="C472" s="82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68">
        <v>32710</v>
      </c>
      <c r="I472" s="49" t="s">
        <v>571</v>
      </c>
      <c r="J472" s="43">
        <v>0</v>
      </c>
      <c r="K472" s="15">
        <v>356</v>
      </c>
      <c r="L472" s="2">
        <v>68</v>
      </c>
      <c r="M472" s="2">
        <v>46</v>
      </c>
      <c r="N472" s="2">
        <v>36</v>
      </c>
      <c r="O472" s="2">
        <v>21</v>
      </c>
      <c r="P472" s="2">
        <v>1</v>
      </c>
      <c r="V472" s="16"/>
      <c r="W472" s="18">
        <f t="shared" si="60"/>
        <v>528</v>
      </c>
      <c r="X472" s="15">
        <v>0</v>
      </c>
      <c r="Y472" s="2">
        <v>6</v>
      </c>
      <c r="Z472" s="2">
        <v>3</v>
      </c>
      <c r="AA472" s="2">
        <v>2</v>
      </c>
      <c r="AB472" s="2">
        <v>0</v>
      </c>
      <c r="AC472" s="2">
        <v>0</v>
      </c>
      <c r="AI472" s="16"/>
      <c r="AJ472" s="18">
        <f t="shared" si="61"/>
        <v>11</v>
      </c>
      <c r="AK472" s="15">
        <v>322</v>
      </c>
      <c r="AL472" s="2">
        <v>69</v>
      </c>
      <c r="AM472" s="2">
        <v>43</v>
      </c>
      <c r="AN472" s="2">
        <v>36</v>
      </c>
      <c r="AO472" s="2">
        <v>21</v>
      </c>
      <c r="AP472" s="2">
        <v>1</v>
      </c>
      <c r="AV472" s="16"/>
      <c r="AW472" s="18">
        <f t="shared" si="62"/>
        <v>492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67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68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69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0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2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68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V473" s="16"/>
      <c r="W473" s="18">
        <f t="shared" si="60"/>
        <v>0</v>
      </c>
      <c r="X473" s="15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I473" s="16"/>
      <c r="AJ473" s="18">
        <f t="shared" si="61"/>
        <v>0</v>
      </c>
      <c r="AK473" s="15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V473" s="16"/>
      <c r="AW473" s="18">
        <f t="shared" si="62"/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71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72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73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74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2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68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V474" s="16"/>
      <c r="W474" s="18">
        <f t="shared" si="60"/>
        <v>0</v>
      </c>
      <c r="X474" s="15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I474" s="16"/>
      <c r="AJ474" s="18">
        <f t="shared" si="61"/>
        <v>0</v>
      </c>
      <c r="AK474" s="15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V474" s="16"/>
      <c r="AW474" s="18">
        <f t="shared" si="62"/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75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76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77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78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2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68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V475" s="16"/>
      <c r="W475" s="18">
        <f t="shared" si="60"/>
        <v>0</v>
      </c>
      <c r="X475" s="15">
        <v>0</v>
      </c>
      <c r="Y475" s="2">
        <v>0</v>
      </c>
      <c r="Z475" s="2">
        <v>0</v>
      </c>
      <c r="AA475" s="2">
        <v>0</v>
      </c>
      <c r="AB475" s="2">
        <v>0</v>
      </c>
      <c r="AC475" s="2">
        <v>0</v>
      </c>
      <c r="AI475" s="16"/>
      <c r="AJ475" s="18">
        <f t="shared" si="61"/>
        <v>0</v>
      </c>
      <c r="AK475" s="15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V475" s="16"/>
      <c r="AW475" s="18">
        <f t="shared" si="62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75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76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77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78"/>
        <v>0</v>
      </c>
    </row>
    <row r="476" spans="1:101" ht="13.05" customHeight="1" x14ac:dyDescent="0.2">
      <c r="A476" s="46" t="s">
        <v>22</v>
      </c>
      <c r="B476" s="46" t="s">
        <v>23</v>
      </c>
      <c r="C476" s="82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68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V476" s="16"/>
      <c r="W476" s="18">
        <f t="shared" si="60"/>
        <v>0</v>
      </c>
      <c r="X476" s="15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0</v>
      </c>
      <c r="AI476" s="16"/>
      <c r="AJ476" s="18">
        <f t="shared" si="61"/>
        <v>0</v>
      </c>
      <c r="AK476" s="15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V476" s="16"/>
      <c r="AW476" s="18">
        <f t="shared" si="62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75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76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77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78"/>
        <v>0</v>
      </c>
    </row>
    <row r="477" spans="1:101" ht="13.05" customHeight="1" x14ac:dyDescent="0.2">
      <c r="A477" s="46" t="s">
        <v>22</v>
      </c>
      <c r="B477" s="46" t="s">
        <v>23</v>
      </c>
      <c r="C477" s="82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68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V477" s="16"/>
      <c r="W477" s="18">
        <f t="shared" si="60"/>
        <v>0</v>
      </c>
      <c r="X477" s="15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I477" s="16"/>
      <c r="AJ477" s="18">
        <f t="shared" si="61"/>
        <v>0</v>
      </c>
      <c r="AK477" s="15">
        <v>0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V477" s="16"/>
      <c r="AW477" s="18">
        <f t="shared" si="62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75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76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77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78"/>
        <v>0</v>
      </c>
    </row>
    <row r="478" spans="1:101" ht="13.05" customHeight="1" x14ac:dyDescent="0.2">
      <c r="A478" s="46" t="s">
        <v>204</v>
      </c>
      <c r="B478" s="46" t="s">
        <v>205</v>
      </c>
      <c r="C478" s="82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68">
        <v>32719</v>
      </c>
      <c r="I478" s="49" t="s">
        <v>584</v>
      </c>
      <c r="J478" s="43">
        <v>0</v>
      </c>
      <c r="K478" s="15">
        <v>0</v>
      </c>
      <c r="L478" s="2">
        <v>29</v>
      </c>
      <c r="M478" s="2">
        <v>0</v>
      </c>
      <c r="N478" s="2">
        <v>0</v>
      </c>
      <c r="O478" s="2">
        <v>0</v>
      </c>
      <c r="P478" s="2">
        <v>0</v>
      </c>
      <c r="V478" s="16"/>
      <c r="W478" s="18">
        <f t="shared" si="60"/>
        <v>29</v>
      </c>
      <c r="X478" s="15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I478" s="16"/>
      <c r="AJ478" s="18">
        <f t="shared" si="61"/>
        <v>0</v>
      </c>
      <c r="AK478" s="15">
        <v>0</v>
      </c>
      <c r="AL478" s="2">
        <v>27</v>
      </c>
      <c r="AM478" s="2">
        <v>0</v>
      </c>
      <c r="AN478" s="2">
        <v>0</v>
      </c>
      <c r="AO478" s="2">
        <v>0</v>
      </c>
      <c r="AP478" s="2">
        <v>0</v>
      </c>
      <c r="AV478" s="16"/>
      <c r="AW478" s="18">
        <f t="shared" si="62"/>
        <v>27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75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76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77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78"/>
        <v>0</v>
      </c>
    </row>
    <row r="479" spans="1:101" ht="13.05" customHeight="1" x14ac:dyDescent="0.2">
      <c r="A479" s="46" t="s">
        <v>22</v>
      </c>
      <c r="B479" s="46" t="s">
        <v>23</v>
      </c>
      <c r="C479" s="82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68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V479" s="16"/>
      <c r="W479" s="18">
        <f t="shared" si="60"/>
        <v>0</v>
      </c>
      <c r="X479" s="15">
        <v>0</v>
      </c>
      <c r="Y479" s="2">
        <v>0</v>
      </c>
      <c r="Z479" s="2">
        <v>0</v>
      </c>
      <c r="AA479" s="2">
        <v>0</v>
      </c>
      <c r="AB479" s="2">
        <v>0</v>
      </c>
      <c r="AC479" s="2">
        <v>0</v>
      </c>
      <c r="AI479" s="16"/>
      <c r="AJ479" s="18">
        <f t="shared" si="61"/>
        <v>0</v>
      </c>
      <c r="AK479" s="15">
        <v>0</v>
      </c>
      <c r="AL479" s="2">
        <v>0</v>
      </c>
      <c r="AM479" s="2">
        <v>0</v>
      </c>
      <c r="AN479" s="2">
        <v>0</v>
      </c>
      <c r="AO479" s="2">
        <v>0</v>
      </c>
      <c r="AP479" s="2">
        <v>0</v>
      </c>
      <c r="AV479" s="16"/>
      <c r="AW479" s="18">
        <f t="shared" si="62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75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76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77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78"/>
        <v>0</v>
      </c>
    </row>
    <row r="480" spans="1:101" ht="13.05" customHeight="1" x14ac:dyDescent="0.2">
      <c r="A480" s="46" t="s">
        <v>204</v>
      </c>
      <c r="B480" s="46" t="s">
        <v>241</v>
      </c>
      <c r="C480" s="82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68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V480" s="16"/>
      <c r="W480" s="18">
        <f t="shared" si="60"/>
        <v>0</v>
      </c>
      <c r="X480" s="15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I480" s="16"/>
      <c r="AJ480" s="18">
        <f t="shared" si="61"/>
        <v>0</v>
      </c>
      <c r="AK480" s="15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V480" s="16"/>
      <c r="AW480" s="18">
        <f t="shared" si="62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75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76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77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78"/>
        <v>0</v>
      </c>
    </row>
    <row r="481" spans="1:102" ht="13.05" customHeight="1" x14ac:dyDescent="0.2">
      <c r="A481" s="46" t="s">
        <v>15</v>
      </c>
      <c r="B481" s="46" t="s">
        <v>16</v>
      </c>
      <c r="C481" s="82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68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V481" s="16"/>
      <c r="W481" s="18">
        <f t="shared" si="60"/>
        <v>0</v>
      </c>
      <c r="X481" s="15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I481" s="16"/>
      <c r="AJ481" s="18">
        <f t="shared" si="61"/>
        <v>0</v>
      </c>
      <c r="AK481" s="15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V481" s="16"/>
      <c r="AW481" s="18">
        <f t="shared" si="62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75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76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77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78"/>
        <v>0</v>
      </c>
    </row>
    <row r="482" spans="1:102" ht="13.05" customHeight="1" x14ac:dyDescent="0.2">
      <c r="A482" s="46" t="s">
        <v>15</v>
      </c>
      <c r="B482" s="46" t="s">
        <v>389</v>
      </c>
      <c r="C482" s="82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68">
        <v>33095</v>
      </c>
      <c r="I482" s="49" t="s">
        <v>588</v>
      </c>
      <c r="J482" s="43">
        <v>0</v>
      </c>
      <c r="K482" s="15">
        <v>0</v>
      </c>
      <c r="L482" s="2">
        <v>1</v>
      </c>
      <c r="M482" s="2">
        <v>3</v>
      </c>
      <c r="N482" s="2">
        <v>14</v>
      </c>
      <c r="O482" s="2">
        <v>0</v>
      </c>
      <c r="P482" s="2">
        <v>0</v>
      </c>
      <c r="V482" s="16"/>
      <c r="W482" s="18">
        <f t="shared" si="60"/>
        <v>18</v>
      </c>
      <c r="X482" s="15">
        <v>0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I482" s="16"/>
      <c r="AJ482" s="18">
        <f t="shared" si="61"/>
        <v>0</v>
      </c>
      <c r="AK482" s="15">
        <v>0</v>
      </c>
      <c r="AL482" s="2">
        <v>1</v>
      </c>
      <c r="AM482" s="2">
        <v>2</v>
      </c>
      <c r="AN482" s="2">
        <v>11</v>
      </c>
      <c r="AO482" s="2">
        <v>0</v>
      </c>
      <c r="AP482" s="2">
        <v>0</v>
      </c>
      <c r="AV482" s="16"/>
      <c r="AW482" s="18">
        <f t="shared" si="62"/>
        <v>14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75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76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77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78"/>
        <v>0</v>
      </c>
    </row>
    <row r="483" spans="1:102" ht="13.05" customHeight="1" x14ac:dyDescent="0.2">
      <c r="A483" s="46" t="s">
        <v>464</v>
      </c>
      <c r="B483" s="46" t="s">
        <v>510</v>
      </c>
      <c r="C483" s="82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68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V483" s="16"/>
      <c r="W483" s="18">
        <f t="shared" si="60"/>
        <v>0</v>
      </c>
      <c r="X483" s="15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I483" s="16"/>
      <c r="AJ483" s="18">
        <f t="shared" si="61"/>
        <v>0</v>
      </c>
      <c r="AK483" s="15">
        <v>0</v>
      </c>
      <c r="AL483" s="2">
        <v>0</v>
      </c>
      <c r="AM483" s="2">
        <v>0</v>
      </c>
      <c r="AN483" s="2">
        <v>0</v>
      </c>
      <c r="AO483" s="2">
        <v>0</v>
      </c>
      <c r="AP483" s="2">
        <v>0</v>
      </c>
      <c r="AV483" s="16"/>
      <c r="AW483" s="18">
        <f t="shared" si="62"/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79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80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81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82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2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68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O484" s="2">
        <v>0</v>
      </c>
      <c r="P484" s="2">
        <v>0</v>
      </c>
      <c r="V484" s="16"/>
      <c r="W484" s="18">
        <f t="shared" si="60"/>
        <v>0</v>
      </c>
      <c r="X484" s="15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I484" s="16"/>
      <c r="AJ484" s="18">
        <f t="shared" si="61"/>
        <v>0</v>
      </c>
      <c r="AK484" s="15">
        <v>0</v>
      </c>
      <c r="AL484" s="2">
        <v>0</v>
      </c>
      <c r="AM484" s="2">
        <v>0</v>
      </c>
      <c r="AN484" s="2">
        <v>0</v>
      </c>
      <c r="AO484" s="2">
        <v>0</v>
      </c>
      <c r="AP484" s="2">
        <v>0</v>
      </c>
      <c r="AV484" s="16"/>
      <c r="AW484" s="18">
        <f t="shared" si="62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79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80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81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82"/>
        <v>0</v>
      </c>
    </row>
    <row r="485" spans="1:102" ht="13.05" customHeight="1" x14ac:dyDescent="0.2">
      <c r="A485" s="46" t="s">
        <v>204</v>
      </c>
      <c r="B485" s="46" t="s">
        <v>241</v>
      </c>
      <c r="C485" s="82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68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V485" s="16"/>
      <c r="W485" s="18">
        <f t="shared" si="60"/>
        <v>0</v>
      </c>
      <c r="X485" s="15">
        <v>0</v>
      </c>
      <c r="Y485" s="2">
        <v>0</v>
      </c>
      <c r="Z485" s="2">
        <v>0</v>
      </c>
      <c r="AA485" s="2">
        <v>0</v>
      </c>
      <c r="AB485" s="2">
        <v>0</v>
      </c>
      <c r="AC485" s="2">
        <v>0</v>
      </c>
      <c r="AI485" s="16"/>
      <c r="AJ485" s="18">
        <f t="shared" si="61"/>
        <v>0</v>
      </c>
      <c r="AK485" s="15">
        <v>0</v>
      </c>
      <c r="AL485" s="2">
        <v>0</v>
      </c>
      <c r="AM485" s="2">
        <v>0</v>
      </c>
      <c r="AN485" s="2">
        <v>0</v>
      </c>
      <c r="AO485" s="2">
        <v>0</v>
      </c>
      <c r="AP485" s="2">
        <v>0</v>
      </c>
      <c r="AV485" s="16"/>
      <c r="AW485" s="18">
        <f t="shared" si="62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79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80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81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82"/>
        <v>0</v>
      </c>
    </row>
    <row r="486" spans="1:102" ht="13.05" customHeight="1" x14ac:dyDescent="0.2">
      <c r="A486" s="46" t="s">
        <v>15</v>
      </c>
      <c r="B486" s="46" t="s">
        <v>448</v>
      </c>
      <c r="C486" s="82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68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O486" s="2">
        <v>0</v>
      </c>
      <c r="P486" s="2">
        <v>0</v>
      </c>
      <c r="V486" s="16"/>
      <c r="W486" s="18">
        <f t="shared" si="60"/>
        <v>0</v>
      </c>
      <c r="X486" s="15">
        <v>0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I486" s="16"/>
      <c r="AJ486" s="18">
        <f t="shared" si="61"/>
        <v>0</v>
      </c>
      <c r="AK486" s="15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V486" s="16"/>
      <c r="AW486" s="18">
        <f t="shared" si="62"/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83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84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85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86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2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68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V487" s="16"/>
      <c r="W487" s="18">
        <f t="shared" si="60"/>
        <v>0</v>
      </c>
      <c r="X487" s="15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I487" s="16"/>
      <c r="AJ487" s="18">
        <f t="shared" si="61"/>
        <v>0</v>
      </c>
      <c r="AK487" s="15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V487" s="16"/>
      <c r="AW487" s="18">
        <f t="shared" si="62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83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84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85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86"/>
        <v>0</v>
      </c>
    </row>
    <row r="488" spans="1:102" ht="13.05" customHeight="1" x14ac:dyDescent="0.2">
      <c r="A488" s="46" t="s">
        <v>464</v>
      </c>
      <c r="B488" s="46" t="s">
        <v>479</v>
      </c>
      <c r="C488" s="82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68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V488" s="16"/>
      <c r="W488" s="18">
        <f t="shared" si="60"/>
        <v>0</v>
      </c>
      <c r="X488" s="15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I488" s="16"/>
      <c r="AJ488" s="18">
        <f t="shared" si="61"/>
        <v>0</v>
      </c>
      <c r="AK488" s="15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V488" s="16"/>
      <c r="AW488" s="18">
        <f t="shared" si="62"/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87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88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89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90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2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68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O489" s="2">
        <v>0</v>
      </c>
      <c r="P489" s="2">
        <v>0</v>
      </c>
      <c r="V489" s="16"/>
      <c r="W489" s="18">
        <f t="shared" si="60"/>
        <v>0</v>
      </c>
      <c r="X489" s="15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I489" s="16"/>
      <c r="AJ489" s="18">
        <f t="shared" si="61"/>
        <v>0</v>
      </c>
      <c r="AK489" s="15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V489" s="16"/>
      <c r="AW489" s="18">
        <f t="shared" si="62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87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88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89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90"/>
        <v>0</v>
      </c>
    </row>
    <row r="490" spans="1:102" ht="13.05" customHeight="1" x14ac:dyDescent="0.2">
      <c r="A490" s="46" t="s">
        <v>204</v>
      </c>
      <c r="B490" s="46" t="s">
        <v>241</v>
      </c>
      <c r="C490" s="82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68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0</v>
      </c>
      <c r="N490" s="2">
        <v>0</v>
      </c>
      <c r="O490" s="2">
        <v>0</v>
      </c>
      <c r="P490" s="2">
        <v>0</v>
      </c>
      <c r="V490" s="16"/>
      <c r="W490" s="18">
        <f t="shared" si="60"/>
        <v>0</v>
      </c>
      <c r="X490" s="15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I490" s="16"/>
      <c r="AJ490" s="18">
        <f t="shared" si="61"/>
        <v>0</v>
      </c>
      <c r="AK490" s="15">
        <v>0</v>
      </c>
      <c r="AL490" s="2">
        <v>0</v>
      </c>
      <c r="AM490" s="2">
        <v>0</v>
      </c>
      <c r="AN490" s="2">
        <v>0</v>
      </c>
      <c r="AO490" s="2">
        <v>0</v>
      </c>
      <c r="AP490" s="2">
        <v>0</v>
      </c>
      <c r="AV490" s="16"/>
      <c r="AW490" s="18">
        <f t="shared" si="62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87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88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89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90"/>
        <v>0</v>
      </c>
    </row>
    <row r="491" spans="1:102" ht="13.05" customHeight="1" x14ac:dyDescent="0.2">
      <c r="A491" s="46" t="s">
        <v>204</v>
      </c>
      <c r="B491" s="46" t="s">
        <v>241</v>
      </c>
      <c r="C491" s="82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68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O491" s="2">
        <v>0</v>
      </c>
      <c r="P491" s="2">
        <v>0</v>
      </c>
      <c r="V491" s="16"/>
      <c r="W491" s="18">
        <f t="shared" si="60"/>
        <v>0</v>
      </c>
      <c r="X491" s="15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I491" s="16"/>
      <c r="AJ491" s="18">
        <f t="shared" si="61"/>
        <v>0</v>
      </c>
      <c r="AK491" s="15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V491" s="16"/>
      <c r="AW491" s="18">
        <f t="shared" si="62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87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88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89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90"/>
        <v>0</v>
      </c>
    </row>
    <row r="492" spans="1:102" ht="13.05" customHeight="1" x14ac:dyDescent="0.2">
      <c r="A492" s="46" t="s">
        <v>464</v>
      </c>
      <c r="B492" s="46" t="s">
        <v>479</v>
      </c>
      <c r="C492" s="82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68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O492" s="2">
        <v>0</v>
      </c>
      <c r="P492" s="2">
        <v>0</v>
      </c>
      <c r="V492" s="16"/>
      <c r="W492" s="18">
        <f t="shared" si="60"/>
        <v>0</v>
      </c>
      <c r="X492" s="15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I492" s="16"/>
      <c r="AJ492" s="18">
        <f t="shared" si="61"/>
        <v>0</v>
      </c>
      <c r="AK492" s="15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V492" s="16"/>
      <c r="AW492" s="18">
        <f t="shared" si="62"/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91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92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93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94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2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68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125</v>
      </c>
      <c r="N493" s="2">
        <v>0</v>
      </c>
      <c r="O493" s="2">
        <v>87</v>
      </c>
      <c r="P493" s="2">
        <v>0</v>
      </c>
      <c r="V493" s="16"/>
      <c r="W493" s="18">
        <f t="shared" si="60"/>
        <v>212</v>
      </c>
      <c r="X493" s="15">
        <v>0</v>
      </c>
      <c r="Y493" s="2">
        <v>0</v>
      </c>
      <c r="Z493" s="2">
        <v>0</v>
      </c>
      <c r="AA493" s="2">
        <v>0</v>
      </c>
      <c r="AB493" s="2">
        <v>0</v>
      </c>
      <c r="AC493" s="2">
        <v>0</v>
      </c>
      <c r="AI493" s="16"/>
      <c r="AJ493" s="18">
        <f t="shared" si="61"/>
        <v>0</v>
      </c>
      <c r="AK493" s="15">
        <v>0</v>
      </c>
      <c r="AL493" s="2">
        <v>0</v>
      </c>
      <c r="AM493" s="2">
        <v>112</v>
      </c>
      <c r="AN493" s="2">
        <v>0</v>
      </c>
      <c r="AO493" s="2">
        <v>84</v>
      </c>
      <c r="AP493" s="2">
        <v>0</v>
      </c>
      <c r="AV493" s="16"/>
      <c r="AW493" s="18">
        <f t="shared" si="62"/>
        <v>196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95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96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97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98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2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68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V494" s="16"/>
      <c r="W494" s="18">
        <f t="shared" si="60"/>
        <v>0</v>
      </c>
      <c r="X494" s="15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I494" s="16"/>
      <c r="AJ494" s="18">
        <f t="shared" si="61"/>
        <v>0</v>
      </c>
      <c r="AK494" s="15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V494" s="16"/>
      <c r="AW494" s="18">
        <f t="shared" si="6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95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96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97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98"/>
        <v>0</v>
      </c>
    </row>
    <row r="495" spans="1:102" ht="13.05" customHeight="1" x14ac:dyDescent="0.2">
      <c r="A495" s="46" t="s">
        <v>204</v>
      </c>
      <c r="B495" s="46" t="s">
        <v>205</v>
      </c>
      <c r="C495" s="82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68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V495" s="16"/>
      <c r="W495" s="18">
        <f t="shared" si="60"/>
        <v>0</v>
      </c>
      <c r="X495" s="15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I495" s="16"/>
      <c r="AJ495" s="18">
        <f t="shared" si="61"/>
        <v>0</v>
      </c>
      <c r="AK495" s="15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V495" s="16"/>
      <c r="AW495" s="18">
        <f t="shared" si="62"/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99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00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01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02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2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68">
        <v>37328</v>
      </c>
      <c r="I496" s="49" t="s">
        <v>647</v>
      </c>
      <c r="J496" s="43">
        <v>0</v>
      </c>
      <c r="K496" s="15">
        <v>0</v>
      </c>
      <c r="L496" s="2">
        <v>0</v>
      </c>
      <c r="M496" s="2">
        <v>0</v>
      </c>
      <c r="N496" s="2">
        <v>0</v>
      </c>
      <c r="O496" s="2">
        <v>0</v>
      </c>
      <c r="P496" s="2">
        <v>0</v>
      </c>
      <c r="V496" s="16"/>
      <c r="W496" s="18">
        <f t="shared" si="60"/>
        <v>0</v>
      </c>
      <c r="X496" s="15">
        <v>0</v>
      </c>
      <c r="Y496" s="2">
        <v>0</v>
      </c>
      <c r="Z496" s="2">
        <v>0</v>
      </c>
      <c r="AA496" s="2">
        <v>0</v>
      </c>
      <c r="AB496" s="2">
        <v>0</v>
      </c>
      <c r="AC496" s="2">
        <v>0</v>
      </c>
      <c r="AI496" s="16"/>
      <c r="AJ496" s="18">
        <f t="shared" si="61"/>
        <v>0</v>
      </c>
      <c r="AK496" s="15">
        <v>0</v>
      </c>
      <c r="AL496" s="2">
        <v>0</v>
      </c>
      <c r="AM496" s="2">
        <v>0</v>
      </c>
      <c r="AN496" s="2">
        <v>0</v>
      </c>
      <c r="AO496" s="2">
        <v>0</v>
      </c>
      <c r="AP496" s="2">
        <v>0</v>
      </c>
      <c r="AV496" s="16"/>
      <c r="AW496" s="18">
        <f t="shared" si="62"/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03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04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05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06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2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68">
        <v>37475</v>
      </c>
      <c r="I497" s="49" t="s">
        <v>648</v>
      </c>
      <c r="J497" s="43">
        <v>0</v>
      </c>
      <c r="K497" s="15">
        <v>0</v>
      </c>
      <c r="L497" s="2">
        <v>0</v>
      </c>
      <c r="M497" s="2">
        <v>10</v>
      </c>
      <c r="N497" s="2">
        <v>0</v>
      </c>
      <c r="O497" s="2">
        <v>0</v>
      </c>
      <c r="P497" s="2">
        <v>0</v>
      </c>
      <c r="V497" s="16"/>
      <c r="W497" s="18">
        <f t="shared" si="60"/>
        <v>10</v>
      </c>
      <c r="X497" s="15">
        <v>0</v>
      </c>
      <c r="Y497" s="2">
        <v>0</v>
      </c>
      <c r="Z497" s="2">
        <v>0</v>
      </c>
      <c r="AA497" s="2">
        <v>0</v>
      </c>
      <c r="AB497" s="2">
        <v>0</v>
      </c>
      <c r="AC497" s="2">
        <v>0</v>
      </c>
      <c r="AI497" s="16"/>
      <c r="AJ497" s="18">
        <f t="shared" si="61"/>
        <v>0</v>
      </c>
      <c r="AK497" s="15">
        <v>0</v>
      </c>
      <c r="AL497" s="2">
        <v>0</v>
      </c>
      <c r="AM497" s="2">
        <v>9</v>
      </c>
      <c r="AN497" s="2">
        <v>0</v>
      </c>
      <c r="AO497" s="2">
        <v>0</v>
      </c>
      <c r="AP497" s="2">
        <v>0</v>
      </c>
      <c r="AV497" s="16"/>
      <c r="AW497" s="18">
        <f t="shared" si="62"/>
        <v>9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03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04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05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06"/>
        <v>0</v>
      </c>
    </row>
    <row r="498" spans="1:101" ht="13.05" customHeight="1" x14ac:dyDescent="0.2">
      <c r="A498" s="46" t="s">
        <v>22</v>
      </c>
      <c r="B498" s="46" t="s">
        <v>295</v>
      </c>
      <c r="C498" s="82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68">
        <v>37887</v>
      </c>
      <c r="I498" s="49" t="s">
        <v>649</v>
      </c>
      <c r="J498" s="43">
        <v>0</v>
      </c>
      <c r="K498" s="15">
        <v>0</v>
      </c>
      <c r="L498" s="2">
        <v>0</v>
      </c>
      <c r="M498" s="2">
        <v>0</v>
      </c>
      <c r="N498" s="2">
        <v>0</v>
      </c>
      <c r="O498" s="2">
        <v>0</v>
      </c>
      <c r="P498" s="2">
        <v>0</v>
      </c>
      <c r="V498" s="16"/>
      <c r="W498" s="18">
        <f t="shared" si="60"/>
        <v>0</v>
      </c>
      <c r="X498" s="15">
        <v>0</v>
      </c>
      <c r="Y498" s="2">
        <v>0</v>
      </c>
      <c r="Z498" s="2">
        <v>0</v>
      </c>
      <c r="AA498" s="2">
        <v>0</v>
      </c>
      <c r="AB498" s="2">
        <v>0</v>
      </c>
      <c r="AC498" s="2">
        <v>0</v>
      </c>
      <c r="AI498" s="16"/>
      <c r="AJ498" s="18">
        <f t="shared" si="61"/>
        <v>0</v>
      </c>
      <c r="AK498" s="15">
        <v>0</v>
      </c>
      <c r="AL498" s="2">
        <v>0</v>
      </c>
      <c r="AM498" s="2">
        <v>0</v>
      </c>
      <c r="AN498" s="2">
        <v>0</v>
      </c>
      <c r="AO498" s="2">
        <v>0</v>
      </c>
      <c r="AP498" s="2">
        <v>0</v>
      </c>
      <c r="AV498" s="16"/>
      <c r="AW498" s="18">
        <f t="shared" si="62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03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04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05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06"/>
        <v>0</v>
      </c>
    </row>
    <row r="499" spans="1:101" ht="13.05" customHeight="1" x14ac:dyDescent="0.2">
      <c r="A499" s="46" t="s">
        <v>6</v>
      </c>
      <c r="B499" s="46" t="s">
        <v>47</v>
      </c>
      <c r="C499" s="82">
        <v>400</v>
      </c>
      <c r="D499" s="46" t="s">
        <v>610</v>
      </c>
      <c r="E499" s="46" t="s">
        <v>25</v>
      </c>
      <c r="F499" s="46" t="s">
        <v>48</v>
      </c>
      <c r="G499" s="47" t="s">
        <v>39</v>
      </c>
      <c r="H499" s="68">
        <v>33980</v>
      </c>
      <c r="I499" s="49" t="s">
        <v>599</v>
      </c>
      <c r="J499" s="43">
        <v>0</v>
      </c>
      <c r="K499" s="15">
        <v>0</v>
      </c>
      <c r="L499" s="2">
        <v>0</v>
      </c>
      <c r="M499" s="2">
        <v>0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16">
        <v>0</v>
      </c>
      <c r="W499" s="18">
        <f t="shared" si="60"/>
        <v>0</v>
      </c>
      <c r="X499" s="15">
        <v>0</v>
      </c>
      <c r="Y499" s="2">
        <v>0</v>
      </c>
      <c r="Z499" s="2">
        <v>0</v>
      </c>
      <c r="AA499" s="2">
        <v>0</v>
      </c>
      <c r="AB499" s="2">
        <v>0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16">
        <v>0</v>
      </c>
      <c r="AJ499" s="18">
        <f t="shared" si="61"/>
        <v>0</v>
      </c>
      <c r="AK499" s="15">
        <v>0</v>
      </c>
      <c r="AL499" s="2">
        <v>0</v>
      </c>
      <c r="AM499" s="2">
        <v>0</v>
      </c>
      <c r="AN499" s="2">
        <v>0</v>
      </c>
      <c r="AO499" s="2">
        <v>0</v>
      </c>
      <c r="AP499" s="2">
        <v>0</v>
      </c>
      <c r="AQ499" s="2">
        <v>0</v>
      </c>
      <c r="AR499" s="2">
        <v>0</v>
      </c>
      <c r="AS499" s="2">
        <v>0</v>
      </c>
      <c r="AT499" s="2">
        <v>0</v>
      </c>
      <c r="AU499" s="2">
        <v>0</v>
      </c>
      <c r="AV499" s="16">
        <v>0</v>
      </c>
      <c r="AW499" s="18">
        <f t="shared" si="62"/>
        <v>0</v>
      </c>
      <c r="AX499" s="15">
        <v>0</v>
      </c>
      <c r="AY499" s="2">
        <v>0</v>
      </c>
      <c r="AZ499" s="2">
        <v>0</v>
      </c>
      <c r="BA499" s="2">
        <v>0</v>
      </c>
      <c r="BB499" s="2">
        <v>0</v>
      </c>
      <c r="BC499" s="2">
        <v>0</v>
      </c>
      <c r="BD499" s="2">
        <v>0</v>
      </c>
      <c r="BE499" s="2">
        <v>0</v>
      </c>
      <c r="BF499" s="2">
        <v>0</v>
      </c>
      <c r="BG499" s="2">
        <v>0</v>
      </c>
      <c r="BH499" s="2">
        <v>0</v>
      </c>
      <c r="BI499" s="16">
        <v>0</v>
      </c>
      <c r="BJ499" s="18">
        <f t="shared" si="95"/>
        <v>0</v>
      </c>
      <c r="BK499" s="15">
        <v>0</v>
      </c>
      <c r="BL499" s="2">
        <v>0</v>
      </c>
      <c r="BM499" s="2">
        <v>0</v>
      </c>
      <c r="BN499" s="2">
        <v>0</v>
      </c>
      <c r="BO499" s="2">
        <v>0</v>
      </c>
      <c r="BP499" s="2">
        <v>0</v>
      </c>
      <c r="BQ499" s="2">
        <v>0</v>
      </c>
      <c r="BR499" s="2">
        <v>0</v>
      </c>
      <c r="BS499" s="2">
        <v>0</v>
      </c>
      <c r="BT499" s="2">
        <v>0</v>
      </c>
      <c r="BU499" s="2">
        <v>0</v>
      </c>
      <c r="BV499" s="2">
        <v>0</v>
      </c>
      <c r="BW499" s="18">
        <f t="shared" si="96"/>
        <v>0</v>
      </c>
      <c r="BX499" s="15">
        <v>0</v>
      </c>
      <c r="BY499" s="2">
        <v>0</v>
      </c>
      <c r="BZ499" s="2">
        <v>0</v>
      </c>
      <c r="CA499" s="2">
        <v>0</v>
      </c>
      <c r="CB499" s="2">
        <v>0</v>
      </c>
      <c r="CC499" s="2">
        <v>0</v>
      </c>
      <c r="CD499" s="2">
        <v>0</v>
      </c>
      <c r="CE499" s="2">
        <v>0</v>
      </c>
      <c r="CF499" s="2">
        <v>0</v>
      </c>
      <c r="CG499" s="2">
        <v>0</v>
      </c>
      <c r="CH499" s="2">
        <v>0</v>
      </c>
      <c r="CI499" s="2">
        <v>0</v>
      </c>
      <c r="CJ499" s="18">
        <f t="shared" si="97"/>
        <v>0</v>
      </c>
      <c r="CK499" s="15">
        <v>0</v>
      </c>
      <c r="CL499" s="2">
        <v>0</v>
      </c>
      <c r="CM499" s="2">
        <v>0</v>
      </c>
      <c r="CN499" s="2">
        <v>0</v>
      </c>
      <c r="CO499" s="2">
        <v>0</v>
      </c>
      <c r="CP499" s="2">
        <v>0</v>
      </c>
      <c r="CQ499" s="2">
        <v>0</v>
      </c>
      <c r="CR499" s="2">
        <v>0</v>
      </c>
      <c r="CS499" s="2">
        <v>0</v>
      </c>
      <c r="CT499" s="2">
        <v>0</v>
      </c>
      <c r="CU499" s="2">
        <v>0</v>
      </c>
      <c r="CV499" s="16">
        <v>0</v>
      </c>
      <c r="CW499" s="18">
        <f t="shared" si="98"/>
        <v>0</v>
      </c>
    </row>
    <row r="500" spans="1:101" ht="13.05" customHeight="1" x14ac:dyDescent="0.2">
      <c r="A500" s="46" t="s">
        <v>204</v>
      </c>
      <c r="B500" s="46" t="s">
        <v>226</v>
      </c>
      <c r="C500" s="82">
        <v>407</v>
      </c>
      <c r="D500" s="46" t="s">
        <v>610</v>
      </c>
      <c r="E500" s="46" t="s">
        <v>204</v>
      </c>
      <c r="F500" s="46" t="s">
        <v>227</v>
      </c>
      <c r="G500" s="47" t="s">
        <v>535</v>
      </c>
      <c r="H500" s="68">
        <v>38169</v>
      </c>
      <c r="I500" s="49" t="s">
        <v>683</v>
      </c>
      <c r="J500" s="43">
        <v>0</v>
      </c>
      <c r="K500" s="15">
        <v>0</v>
      </c>
      <c r="L500" s="2">
        <v>0</v>
      </c>
      <c r="M500" s="2">
        <v>0</v>
      </c>
      <c r="N500" s="2">
        <v>0</v>
      </c>
      <c r="O500" s="2">
        <v>0</v>
      </c>
      <c r="P500" s="2">
        <v>0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16">
        <v>0</v>
      </c>
      <c r="W500" s="18">
        <f t="shared" ref="W500:W501" si="107">SUM(K500:V500)</f>
        <v>0</v>
      </c>
      <c r="X500" s="15">
        <v>0</v>
      </c>
      <c r="Y500" s="2">
        <v>0</v>
      </c>
      <c r="Z500" s="2">
        <v>0</v>
      </c>
      <c r="AA500" s="2">
        <v>0</v>
      </c>
      <c r="AB500" s="2">
        <v>0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16">
        <v>0</v>
      </c>
      <c r="AJ500" s="18">
        <f t="shared" ref="AJ500:AJ501" si="108">SUM(X500:AI500)</f>
        <v>0</v>
      </c>
      <c r="AK500" s="15">
        <v>0</v>
      </c>
      <c r="AL500" s="2">
        <v>0</v>
      </c>
      <c r="AM500" s="2">
        <v>0</v>
      </c>
      <c r="AN500" s="2">
        <v>0</v>
      </c>
      <c r="AO500" s="2">
        <v>0</v>
      </c>
      <c r="AP500" s="2">
        <v>0</v>
      </c>
      <c r="AQ500" s="2">
        <v>0</v>
      </c>
      <c r="AR500" s="2">
        <v>0</v>
      </c>
      <c r="AS500" s="2">
        <v>0</v>
      </c>
      <c r="AT500" s="2">
        <v>0</v>
      </c>
      <c r="AU500" s="2">
        <v>0</v>
      </c>
      <c r="AV500" s="16">
        <v>0</v>
      </c>
      <c r="AW500" s="18">
        <f t="shared" ref="AW500:AW501" si="109">SUM(AK500:AV500)</f>
        <v>0</v>
      </c>
      <c r="AX500" s="15">
        <v>0</v>
      </c>
      <c r="AY500" s="2">
        <v>0</v>
      </c>
      <c r="AZ500" s="2">
        <v>0</v>
      </c>
      <c r="BA500" s="2">
        <v>0</v>
      </c>
      <c r="BB500" s="2">
        <v>0</v>
      </c>
      <c r="BC500" s="2">
        <v>0</v>
      </c>
      <c r="BD500" s="2">
        <v>0</v>
      </c>
      <c r="BE500" s="2">
        <v>0</v>
      </c>
      <c r="BF500" s="2">
        <v>0</v>
      </c>
      <c r="BG500" s="2">
        <v>0</v>
      </c>
      <c r="BH500" s="2">
        <v>0</v>
      </c>
      <c r="BI500" s="16">
        <v>0</v>
      </c>
      <c r="BJ500" s="18">
        <f t="shared" ref="BJ500:BJ501" si="110">SUM(AX500:BI500)</f>
        <v>0</v>
      </c>
      <c r="BK500" s="15">
        <v>0</v>
      </c>
      <c r="BL500" s="2">
        <v>0</v>
      </c>
      <c r="BM500" s="2">
        <v>0</v>
      </c>
      <c r="BN500" s="2">
        <v>0</v>
      </c>
      <c r="BO500" s="2">
        <v>0</v>
      </c>
      <c r="BP500" s="2">
        <v>0</v>
      </c>
      <c r="BQ500" s="2">
        <v>0</v>
      </c>
      <c r="BR500" s="2">
        <v>0</v>
      </c>
      <c r="BS500" s="2">
        <v>0</v>
      </c>
      <c r="BT500" s="2">
        <v>0</v>
      </c>
      <c r="BU500" s="2">
        <v>0</v>
      </c>
      <c r="BV500" s="2">
        <v>0</v>
      </c>
      <c r="BW500" s="18">
        <f t="shared" ref="BW500:BW501" si="111">SUM(BK500:BV500)</f>
        <v>0</v>
      </c>
      <c r="BX500" s="15">
        <v>0</v>
      </c>
      <c r="BY500" s="2">
        <v>0</v>
      </c>
      <c r="BZ500" s="2">
        <v>0</v>
      </c>
      <c r="CA500" s="2">
        <v>0</v>
      </c>
      <c r="CB500" s="2">
        <v>0</v>
      </c>
      <c r="CC500" s="2">
        <v>0</v>
      </c>
      <c r="CD500" s="2">
        <v>0</v>
      </c>
      <c r="CE500" s="2">
        <v>0</v>
      </c>
      <c r="CF500" s="2">
        <v>0</v>
      </c>
      <c r="CG500" s="2">
        <v>0</v>
      </c>
      <c r="CH500" s="2">
        <v>0</v>
      </c>
      <c r="CI500" s="2">
        <v>0</v>
      </c>
      <c r="CJ500" s="18">
        <f t="shared" ref="CJ500:CJ501" si="112">SUM(BX500:CI500)</f>
        <v>0</v>
      </c>
      <c r="CK500" s="15">
        <v>0</v>
      </c>
      <c r="CL500" s="2">
        <v>0</v>
      </c>
      <c r="CM500" s="2">
        <v>0</v>
      </c>
      <c r="CN500" s="2">
        <v>0</v>
      </c>
      <c r="CO500" s="2">
        <v>0</v>
      </c>
      <c r="CP500" s="2">
        <v>0</v>
      </c>
      <c r="CQ500" s="2">
        <v>0</v>
      </c>
      <c r="CR500" s="2">
        <v>0</v>
      </c>
      <c r="CS500" s="2">
        <v>0</v>
      </c>
      <c r="CT500" s="2">
        <v>0</v>
      </c>
      <c r="CU500" s="2">
        <v>0</v>
      </c>
      <c r="CV500" s="16">
        <v>0</v>
      </c>
      <c r="CW500" s="18">
        <f t="shared" ref="CW500:CW501" si="113">SUM(CK500:CV500)</f>
        <v>0</v>
      </c>
    </row>
    <row r="501" spans="1:101" ht="13.05" customHeight="1" x14ac:dyDescent="0.2">
      <c r="A501" s="46" t="s">
        <v>204</v>
      </c>
      <c r="B501" s="46" t="s">
        <v>226</v>
      </c>
      <c r="C501" s="82">
        <v>407</v>
      </c>
      <c r="D501" s="46" t="s">
        <v>612</v>
      </c>
      <c r="E501" s="46" t="s">
        <v>204</v>
      </c>
      <c r="F501" s="46" t="s">
        <v>227</v>
      </c>
      <c r="G501" s="47" t="s">
        <v>535</v>
      </c>
      <c r="H501" s="68">
        <v>38171</v>
      </c>
      <c r="I501" s="49" t="s">
        <v>684</v>
      </c>
      <c r="J501" s="43">
        <v>0</v>
      </c>
      <c r="K501" s="15">
        <v>0</v>
      </c>
      <c r="L501" s="2">
        <v>0</v>
      </c>
      <c r="M501" s="2">
        <v>0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16">
        <v>0</v>
      </c>
      <c r="W501" s="18">
        <f t="shared" si="107"/>
        <v>0</v>
      </c>
      <c r="X501" s="15">
        <v>0</v>
      </c>
      <c r="Y501" s="2">
        <v>0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16">
        <v>0</v>
      </c>
      <c r="AJ501" s="18">
        <f t="shared" si="108"/>
        <v>0</v>
      </c>
      <c r="AK501" s="15">
        <v>0</v>
      </c>
      <c r="AL501" s="2">
        <v>0</v>
      </c>
      <c r="AM501" s="2">
        <v>0</v>
      </c>
      <c r="AN501" s="2">
        <v>0</v>
      </c>
      <c r="AO501" s="2">
        <v>0</v>
      </c>
      <c r="AP501" s="2">
        <v>0</v>
      </c>
      <c r="AQ501" s="2">
        <v>0</v>
      </c>
      <c r="AR501" s="2">
        <v>0</v>
      </c>
      <c r="AS501" s="2">
        <v>0</v>
      </c>
      <c r="AT501" s="2">
        <v>0</v>
      </c>
      <c r="AU501" s="2">
        <v>0</v>
      </c>
      <c r="AV501" s="16">
        <v>0</v>
      </c>
      <c r="AW501" s="18">
        <f t="shared" si="109"/>
        <v>0</v>
      </c>
      <c r="AX501" s="15">
        <v>0</v>
      </c>
      <c r="AY501" s="2">
        <v>0</v>
      </c>
      <c r="AZ501" s="2">
        <v>0</v>
      </c>
      <c r="BA501" s="2">
        <v>0</v>
      </c>
      <c r="BB501" s="2">
        <v>0</v>
      </c>
      <c r="BC501" s="2">
        <v>0</v>
      </c>
      <c r="BD501" s="2">
        <v>0</v>
      </c>
      <c r="BE501" s="2">
        <v>0</v>
      </c>
      <c r="BF501" s="2">
        <v>0</v>
      </c>
      <c r="BG501" s="2">
        <v>0</v>
      </c>
      <c r="BH501" s="2">
        <v>0</v>
      </c>
      <c r="BI501" s="16">
        <v>0</v>
      </c>
      <c r="BJ501" s="18">
        <f t="shared" si="110"/>
        <v>0</v>
      </c>
      <c r="BK501" s="15">
        <v>0</v>
      </c>
      <c r="BL501" s="2">
        <v>0</v>
      </c>
      <c r="BM501" s="2">
        <v>0</v>
      </c>
      <c r="BN501" s="2">
        <v>0</v>
      </c>
      <c r="BO501" s="2">
        <v>0</v>
      </c>
      <c r="BP501" s="2">
        <v>0</v>
      </c>
      <c r="BQ501" s="2">
        <v>0</v>
      </c>
      <c r="BR501" s="2">
        <v>0</v>
      </c>
      <c r="BS501" s="2">
        <v>0</v>
      </c>
      <c r="BT501" s="2">
        <v>0</v>
      </c>
      <c r="BU501" s="2">
        <v>0</v>
      </c>
      <c r="BV501" s="2">
        <v>0</v>
      </c>
      <c r="BW501" s="18">
        <f t="shared" si="111"/>
        <v>0</v>
      </c>
      <c r="BX501" s="15">
        <v>0</v>
      </c>
      <c r="BY501" s="2">
        <v>0</v>
      </c>
      <c r="BZ501" s="2">
        <v>0</v>
      </c>
      <c r="CA501" s="2">
        <v>0</v>
      </c>
      <c r="CB501" s="2">
        <v>0</v>
      </c>
      <c r="CC501" s="2">
        <v>0</v>
      </c>
      <c r="CD501" s="2">
        <v>0</v>
      </c>
      <c r="CE501" s="2">
        <v>0</v>
      </c>
      <c r="CF501" s="2">
        <v>0</v>
      </c>
      <c r="CG501" s="2">
        <v>0</v>
      </c>
      <c r="CH501" s="2">
        <v>0</v>
      </c>
      <c r="CI501" s="2">
        <v>0</v>
      </c>
      <c r="CJ501" s="18">
        <f t="shared" si="112"/>
        <v>0</v>
      </c>
      <c r="CK501" s="15">
        <v>0</v>
      </c>
      <c r="CL501" s="2">
        <v>0</v>
      </c>
      <c r="CM501" s="2">
        <v>0</v>
      </c>
      <c r="CN501" s="2">
        <v>0</v>
      </c>
      <c r="CO501" s="2">
        <v>0</v>
      </c>
      <c r="CP501" s="2">
        <v>0</v>
      </c>
      <c r="CQ501" s="2">
        <v>0</v>
      </c>
      <c r="CR501" s="2">
        <v>0</v>
      </c>
      <c r="CS501" s="2">
        <v>0</v>
      </c>
      <c r="CT501" s="2">
        <v>0</v>
      </c>
      <c r="CU501" s="2">
        <v>0</v>
      </c>
      <c r="CV501" s="16">
        <v>0</v>
      </c>
      <c r="CW501" s="18">
        <f t="shared" si="113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2" priority="8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7:W498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501"/>
  <sheetViews>
    <sheetView showGridLines="0" zoomScale="96" zoomScaleNormal="96" workbookViewId="0">
      <pane xSplit="9" ySplit="6" topLeftCell="J477" activePane="bottomRight" state="frozen"/>
      <selection pane="topRight" activeCell="J1" sqref="J1"/>
      <selection pane="bottomLeft" activeCell="A7" sqref="A7"/>
      <selection pane="bottomRight" activeCell="J500" sqref="J500"/>
    </sheetView>
  </sheetViews>
  <sheetFormatPr baseColWidth="10" defaultRowHeight="9.6" outlineLevelCol="1" x14ac:dyDescent="0.2"/>
  <cols>
    <col min="1" max="4" width="11.5546875" style="1" customWidth="1" outlineLevel="1"/>
    <col min="5" max="5" width="14.109375" style="1" customWidth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1" t="s">
        <v>646</v>
      </c>
      <c r="F1" s="171"/>
      <c r="G1" s="171"/>
      <c r="H1" s="171"/>
      <c r="I1" s="171"/>
    </row>
    <row r="2" spans="1:16" ht="9.6" customHeight="1" x14ac:dyDescent="0.2">
      <c r="E2" s="171"/>
      <c r="F2" s="171"/>
      <c r="G2" s="171"/>
      <c r="H2" s="171"/>
      <c r="I2" s="171"/>
    </row>
    <row r="3" spans="1:16" ht="10.199999999999999" customHeight="1" thickBot="1" x14ac:dyDescent="0.25">
      <c r="E3" s="171"/>
      <c r="F3" s="171"/>
      <c r="G3" s="171"/>
      <c r="H3" s="171"/>
      <c r="I3" s="171"/>
    </row>
    <row r="4" spans="1:16" ht="15" customHeight="1" thickBot="1" x14ac:dyDescent="0.25">
      <c r="E4" s="171"/>
      <c r="F4" s="171"/>
      <c r="G4" s="171"/>
      <c r="H4" s="171"/>
      <c r="I4" s="171"/>
      <c r="J4" s="185" t="s">
        <v>579</v>
      </c>
      <c r="K4" s="186"/>
      <c r="L4" s="187"/>
      <c r="M4" s="188" t="s">
        <v>567</v>
      </c>
      <c r="N4" s="189"/>
      <c r="O4" s="189"/>
      <c r="P4" s="190"/>
    </row>
    <row r="5" spans="1:16" ht="10.199999999999999" thickBot="1" x14ac:dyDescent="0.25">
      <c r="H5" s="73"/>
      <c r="J5" s="74">
        <f>SUBTOTAL(9,J7:J965)</f>
        <v>11737</v>
      </c>
      <c r="K5" s="75">
        <f>SUBTOTAL(9,K7:K965)</f>
        <v>624</v>
      </c>
      <c r="L5" s="58">
        <f>SUBTOTAL(9,L7:L965)</f>
        <v>10416</v>
      </c>
      <c r="M5" s="74">
        <f>SUBTOTAL(9,M7:M965)</f>
        <v>0</v>
      </c>
      <c r="N5" s="75">
        <f t="shared" ref="N5:P5" si="0">SUBTOTAL(9,N7:N965)</f>
        <v>0</v>
      </c>
      <c r="O5" s="61">
        <f t="shared" si="0"/>
        <v>0</v>
      </c>
      <c r="P5" s="75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76" t="s">
        <v>572</v>
      </c>
      <c r="K6" s="77" t="s">
        <v>573</v>
      </c>
      <c r="L6" s="78" t="s">
        <v>574</v>
      </c>
      <c r="M6" s="79" t="s">
        <v>575</v>
      </c>
      <c r="N6" s="79" t="s">
        <v>576</v>
      </c>
      <c r="O6" s="79" t="s">
        <v>577</v>
      </c>
      <c r="P6" s="80" t="s">
        <v>578</v>
      </c>
    </row>
    <row r="7" spans="1:16" ht="13.05" customHeight="1" x14ac:dyDescent="0.2">
      <c r="A7" s="46" t="s">
        <v>6</v>
      </c>
      <c r="B7" s="46" t="s">
        <v>7</v>
      </c>
      <c r="C7" s="82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67">
        <v>3</v>
      </c>
      <c r="I7" s="48" t="s">
        <v>11</v>
      </c>
      <c r="J7" s="63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2">
        <f>VLOOKUP(H7,'Metales Pesados 2026'!H7:BJ473,55,FALSE)</f>
        <v>0</v>
      </c>
      <c r="N7" s="62">
        <f>VLOOKUP(H7,'Metales Pesados 2026'!H7:BW473,68,FALSE)</f>
        <v>0</v>
      </c>
      <c r="O7" s="62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2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67">
        <v>1</v>
      </c>
      <c r="I8" s="48" t="s">
        <v>14</v>
      </c>
      <c r="J8" s="63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2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67">
        <v>210</v>
      </c>
      <c r="I9" s="49" t="s">
        <v>17</v>
      </c>
      <c r="J9" s="63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2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67">
        <v>66</v>
      </c>
      <c r="I10" s="49" t="s">
        <v>20</v>
      </c>
      <c r="J10" s="63">
        <f>VLOOKUP(H10,'Metales Pesados 2026'!H10:W476,16,FALSE)</f>
        <v>475</v>
      </c>
      <c r="K10" s="36">
        <f>VLOOKUP(H10,'Metales Pesados 2026'!H10:AJ476,29,FALSE)</f>
        <v>30</v>
      </c>
      <c r="L10" s="60">
        <f>VLOOKUP(H10,'Metales Pesados 2026'!H10:AW476,42,FALSE)</f>
        <v>410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2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68">
        <v>162</v>
      </c>
      <c r="I11" s="49" t="s">
        <v>24</v>
      </c>
      <c r="J11" s="63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2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67">
        <v>7</v>
      </c>
      <c r="I12" s="49" t="s">
        <v>28</v>
      </c>
      <c r="J12" s="63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2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67">
        <v>27598</v>
      </c>
      <c r="I13" s="50" t="s">
        <v>31</v>
      </c>
      <c r="J13" s="63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2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67">
        <v>12</v>
      </c>
      <c r="I14" s="49" t="s">
        <v>33</v>
      </c>
      <c r="J14" s="63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2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67">
        <v>270</v>
      </c>
      <c r="I15" s="49" t="s">
        <v>34</v>
      </c>
      <c r="J15" s="63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2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67">
        <v>6945</v>
      </c>
      <c r="I16" s="49" t="s">
        <v>35</v>
      </c>
      <c r="J16" s="63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2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67">
        <v>21334</v>
      </c>
      <c r="I17" s="49" t="s">
        <v>36</v>
      </c>
      <c r="J17" s="63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2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67">
        <v>8</v>
      </c>
      <c r="I18" s="49" t="s">
        <v>37</v>
      </c>
      <c r="J18" s="63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2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67">
        <v>11</v>
      </c>
      <c r="I19" s="49" t="s">
        <v>38</v>
      </c>
      <c r="J19" s="63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2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67">
        <v>15</v>
      </c>
      <c r="I20" s="49" t="s">
        <v>40</v>
      </c>
      <c r="J20" s="63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2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67">
        <v>4</v>
      </c>
      <c r="I21" s="49" t="s">
        <v>42</v>
      </c>
      <c r="J21" s="63">
        <f>VLOOKUP(H21,'Metales Pesados 2026'!H21:W488,16,FALSE)</f>
        <v>134</v>
      </c>
      <c r="K21" s="36">
        <f>VLOOKUP(H21,'Metales Pesados 2026'!H21:AJ488,29,FALSE)</f>
        <v>0</v>
      </c>
      <c r="L21" s="60">
        <f>VLOOKUP(H21,'Metales Pesados 2026'!H21:AW488,42,FALSE)</f>
        <v>130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2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67">
        <v>5</v>
      </c>
      <c r="I22" s="49" t="s">
        <v>43</v>
      </c>
      <c r="J22" s="63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2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67">
        <v>273</v>
      </c>
      <c r="I23" s="49" t="s">
        <v>44</v>
      </c>
      <c r="J23" s="63">
        <f>VLOOKUP(H23,'Metales Pesados 2026'!H23:W490,16,FALSE)</f>
        <v>6</v>
      </c>
      <c r="K23" s="36">
        <f>VLOOKUP(H23,'Metales Pesados 2026'!H23:AJ490,29,FALSE)</f>
        <v>2</v>
      </c>
      <c r="L23" s="60">
        <f>VLOOKUP(H23,'Metales Pesados 2026'!H23:AW490,42,FALSE)</f>
        <v>5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2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67">
        <v>30485</v>
      </c>
      <c r="I24" s="49" t="s">
        <v>45</v>
      </c>
      <c r="J24" s="63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2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67">
        <v>6</v>
      </c>
      <c r="I25" s="49" t="s">
        <v>46</v>
      </c>
      <c r="J25" s="63">
        <f>VLOOKUP(H25,'Metales Pesados 2026'!H25:W499,16,FALSE)</f>
        <v>158</v>
      </c>
      <c r="K25" s="36">
        <f>VLOOKUP(H25,'Metales Pesados 2026'!H25:AJ499,29,FALSE)</f>
        <v>0</v>
      </c>
      <c r="L25" s="60">
        <f>VLOOKUP(H25,'Metales Pesados 2026'!H25:AW499,42,FALSE)</f>
        <v>154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2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67">
        <v>25</v>
      </c>
      <c r="I26" s="49" t="s">
        <v>49</v>
      </c>
      <c r="J26" s="63">
        <f>VLOOKUP(H26,'Metales Pesados 2026'!H26:W500,16,FALSE)</f>
        <v>7</v>
      </c>
      <c r="K26" s="36">
        <f>VLOOKUP(H26,'Metales Pesados 2026'!H26:AJ500,29,FALSE)</f>
        <v>0</v>
      </c>
      <c r="L26" s="60">
        <f>VLOOKUP(H26,'Metales Pesados 2026'!H26:AW500,42,FALSE)</f>
        <v>7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2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67">
        <v>26052</v>
      </c>
      <c r="I27" s="50" t="s">
        <v>50</v>
      </c>
      <c r="J27" s="63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2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67">
        <v>27259</v>
      </c>
      <c r="I28" s="50" t="s">
        <v>51</v>
      </c>
      <c r="J28" s="63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2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67">
        <v>28</v>
      </c>
      <c r="I29" s="49" t="s">
        <v>52</v>
      </c>
      <c r="J29" s="63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2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67">
        <v>6693</v>
      </c>
      <c r="I30" s="49" t="s">
        <v>53</v>
      </c>
      <c r="J30" s="63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2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67">
        <v>26</v>
      </c>
      <c r="I31" s="49" t="s">
        <v>54</v>
      </c>
      <c r="J31" s="63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2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67">
        <v>30</v>
      </c>
      <c r="I32" s="49" t="s">
        <v>56</v>
      </c>
      <c r="J32" s="63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2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67">
        <v>32</v>
      </c>
      <c r="I33" s="49" t="s">
        <v>57</v>
      </c>
      <c r="J33" s="63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2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67">
        <v>31</v>
      </c>
      <c r="I34" s="49" t="s">
        <v>59</v>
      </c>
      <c r="J34" s="63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2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67">
        <v>35</v>
      </c>
      <c r="I35" s="49" t="s">
        <v>60</v>
      </c>
      <c r="J35" s="63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2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67">
        <v>34</v>
      </c>
      <c r="I36" s="49" t="s">
        <v>61</v>
      </c>
      <c r="J36" s="63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2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67">
        <v>6846</v>
      </c>
      <c r="I37" s="49" t="s">
        <v>62</v>
      </c>
      <c r="J37" s="63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2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67">
        <v>6794</v>
      </c>
      <c r="I38" s="49" t="s">
        <v>63</v>
      </c>
      <c r="J38" s="63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2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69">
        <v>17213</v>
      </c>
      <c r="I39" s="49" t="s">
        <v>64</v>
      </c>
      <c r="J39" s="63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2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67">
        <v>29</v>
      </c>
      <c r="I40" s="49" t="s">
        <v>65</v>
      </c>
      <c r="J40" s="63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2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67">
        <v>36</v>
      </c>
      <c r="I41" s="49" t="s">
        <v>66</v>
      </c>
      <c r="J41" s="63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2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67">
        <v>33</v>
      </c>
      <c r="I42" s="49" t="s">
        <v>67</v>
      </c>
      <c r="J42" s="63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2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67">
        <v>6694</v>
      </c>
      <c r="I43" s="49" t="s">
        <v>68</v>
      </c>
      <c r="J43" s="63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2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67">
        <v>27</v>
      </c>
      <c r="I44" s="49" t="s">
        <v>69</v>
      </c>
      <c r="J44" s="63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2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67">
        <v>30484</v>
      </c>
      <c r="I45" s="49" t="s">
        <v>70</v>
      </c>
      <c r="J45" s="63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2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67">
        <v>26050</v>
      </c>
      <c r="I46" s="50" t="s">
        <v>72</v>
      </c>
      <c r="J46" s="63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2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67">
        <v>51</v>
      </c>
      <c r="I47" s="49" t="s">
        <v>73</v>
      </c>
      <c r="J47" s="63">
        <f>VLOOKUP(H47,'Metales Pesados 2026'!H47:W521,16,FALSE)</f>
        <v>2</v>
      </c>
      <c r="K47" s="36">
        <f>VLOOKUP(H47,'Metales Pesados 2026'!H47:AJ521,29,FALSE)</f>
        <v>0</v>
      </c>
      <c r="L47" s="60">
        <f>VLOOKUP(H47,'Metales Pesados 2026'!H47:AW521,42,FALSE)</f>
        <v>2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2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67">
        <v>52</v>
      </c>
      <c r="I48" s="49" t="s">
        <v>74</v>
      </c>
      <c r="J48" s="63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2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67">
        <v>49</v>
      </c>
      <c r="I49" s="49" t="s">
        <v>75</v>
      </c>
      <c r="J49" s="63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2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67">
        <v>48</v>
      </c>
      <c r="I50" s="49" t="s">
        <v>76</v>
      </c>
      <c r="J50" s="63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2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67">
        <v>275</v>
      </c>
      <c r="I51" s="49" t="s">
        <v>77</v>
      </c>
      <c r="J51" s="63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2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67">
        <v>50</v>
      </c>
      <c r="I52" s="49" t="s">
        <v>78</v>
      </c>
      <c r="J52" s="63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2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67">
        <v>6848</v>
      </c>
      <c r="I53" s="49" t="s">
        <v>79</v>
      </c>
      <c r="J53" s="63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2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67">
        <v>276</v>
      </c>
      <c r="I54" s="49" t="s">
        <v>80</v>
      </c>
      <c r="J54" s="63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2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67">
        <v>7221</v>
      </c>
      <c r="I55" s="49" t="s">
        <v>81</v>
      </c>
      <c r="J55" s="63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2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67">
        <v>30486</v>
      </c>
      <c r="I56" s="49" t="s">
        <v>82</v>
      </c>
      <c r="J56" s="63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2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67">
        <v>23</v>
      </c>
      <c r="I57" s="49" t="s">
        <v>83</v>
      </c>
      <c r="J57" s="63">
        <f>VLOOKUP(H57,'Metales Pesados 2026'!H57:W531,16,FALSE)</f>
        <v>14</v>
      </c>
      <c r="K57" s="36">
        <f>VLOOKUP(H57,'Metales Pesados 2026'!H57:AJ531,29,FALSE)</f>
        <v>0</v>
      </c>
      <c r="L57" s="60">
        <f>VLOOKUP(H57,'Metales Pesados 2026'!H57:AW531,42,FALSE)</f>
        <v>14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2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67">
        <v>24</v>
      </c>
      <c r="I58" s="49" t="s">
        <v>84</v>
      </c>
      <c r="J58" s="63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2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67">
        <v>16</v>
      </c>
      <c r="I59" s="49" t="s">
        <v>85</v>
      </c>
      <c r="J59" s="63">
        <f>VLOOKUP(H59,'Metales Pesados 2026'!H59:W533,16,FALSE)</f>
        <v>2</v>
      </c>
      <c r="K59" s="36">
        <f>VLOOKUP(H59,'Metales Pesados 2026'!H59:AJ533,29,FALSE)</f>
        <v>0</v>
      </c>
      <c r="L59" s="60">
        <f>VLOOKUP(H59,'Metales Pesados 2026'!H59:AW533,42,FALSE)</f>
        <v>2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2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67">
        <v>17</v>
      </c>
      <c r="I60" s="49" t="s">
        <v>86</v>
      </c>
      <c r="J60" s="63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2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67">
        <v>18</v>
      </c>
      <c r="I61" s="49" t="s">
        <v>87</v>
      </c>
      <c r="J61" s="63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2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67">
        <v>19</v>
      </c>
      <c r="I62" s="49" t="s">
        <v>88</v>
      </c>
      <c r="J62" s="63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2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67">
        <v>20</v>
      </c>
      <c r="I63" s="49" t="s">
        <v>89</v>
      </c>
      <c r="J63" s="63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2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67">
        <v>21</v>
      </c>
      <c r="I64" s="49" t="s">
        <v>90</v>
      </c>
      <c r="J64" s="63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2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67">
        <v>22</v>
      </c>
      <c r="I65" s="49" t="s">
        <v>91</v>
      </c>
      <c r="J65" s="63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2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67">
        <v>271</v>
      </c>
      <c r="I66" s="49" t="s">
        <v>92</v>
      </c>
      <c r="J66" s="63">
        <f>VLOOKUP(H66,'Metales Pesados 2026'!H66:W540,16,FALSE)</f>
        <v>3</v>
      </c>
      <c r="K66" s="36">
        <f>VLOOKUP(H66,'Metales Pesados 2026'!H66:AJ540,29,FALSE)</f>
        <v>0</v>
      </c>
      <c r="L66" s="60">
        <f>VLOOKUP(H66,'Metales Pesados 2026'!H66:AW540,42,FALSE)</f>
        <v>3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2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67">
        <v>272</v>
      </c>
      <c r="I67" s="49" t="s">
        <v>93</v>
      </c>
      <c r="J67" s="63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2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67">
        <v>7220</v>
      </c>
      <c r="I68" s="49" t="s">
        <v>94</v>
      </c>
      <c r="J68" s="63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2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67">
        <v>9</v>
      </c>
      <c r="I69" s="49" t="s">
        <v>95</v>
      </c>
      <c r="J69" s="63">
        <f>VLOOKUP(H69,'Metales Pesados 2026'!H69:W543,16,FALSE)</f>
        <v>5</v>
      </c>
      <c r="K69" s="36">
        <f>VLOOKUP(H69,'Metales Pesados 2026'!H69:AJ543,29,FALSE)</f>
        <v>0</v>
      </c>
      <c r="L69" s="60">
        <f>VLOOKUP(H69,'Metales Pesados 2026'!H69:AW543,42,FALSE)</f>
        <v>4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2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67">
        <v>27572</v>
      </c>
      <c r="I70" s="50" t="s">
        <v>96</v>
      </c>
      <c r="J70" s="63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2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67">
        <v>13</v>
      </c>
      <c r="I71" s="49" t="s">
        <v>6</v>
      </c>
      <c r="J71" s="63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2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67">
        <v>14</v>
      </c>
      <c r="I72" s="49" t="s">
        <v>97</v>
      </c>
      <c r="J72" s="63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2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67">
        <v>30473</v>
      </c>
      <c r="I73" s="49" t="s">
        <v>98</v>
      </c>
      <c r="J73" s="63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2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67">
        <v>10</v>
      </c>
      <c r="I74" s="49" t="s">
        <v>99</v>
      </c>
      <c r="J74" s="63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2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67">
        <v>77</v>
      </c>
      <c r="I75" s="49" t="s">
        <v>101</v>
      </c>
      <c r="J75" s="63">
        <f>VLOOKUP(H75,'Metales Pesados 2026'!H75:W549,16,FALSE)</f>
        <v>118</v>
      </c>
      <c r="K75" s="36">
        <f>VLOOKUP(H75,'Metales Pesados 2026'!H75:AJ549,29,FALSE)</f>
        <v>2</v>
      </c>
      <c r="L75" s="60">
        <f>VLOOKUP(H75,'Metales Pesados 2026'!H75:AW549,42,FALSE)</f>
        <v>107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2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67">
        <v>82</v>
      </c>
      <c r="I76" s="49" t="s">
        <v>102</v>
      </c>
      <c r="J76" s="63">
        <f>VLOOKUP(H76,'Metales Pesados 2026'!H76:W550,16,FALSE)</f>
        <v>24</v>
      </c>
      <c r="K76" s="36">
        <f>VLOOKUP(H76,'Metales Pesados 2026'!H76:AJ550,29,FALSE)</f>
        <v>0</v>
      </c>
      <c r="L76" s="60">
        <f>VLOOKUP(H76,'Metales Pesados 2026'!H76:AW550,42,FALSE)</f>
        <v>23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2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67">
        <v>83</v>
      </c>
      <c r="I77" s="49" t="s">
        <v>103</v>
      </c>
      <c r="J77" s="63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2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67">
        <v>84</v>
      </c>
      <c r="I78" s="49" t="s">
        <v>104</v>
      </c>
      <c r="J78" s="63">
        <f>VLOOKUP(H78,'Metales Pesados 2026'!H78:W552,16,FALSE)</f>
        <v>28</v>
      </c>
      <c r="K78" s="36">
        <f>VLOOKUP(H78,'Metales Pesados 2026'!H78:AJ552,29,FALSE)</f>
        <v>0</v>
      </c>
      <c r="L78" s="60">
        <f>VLOOKUP(H78,'Metales Pesados 2026'!H78:AW552,42,FALSE)</f>
        <v>25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2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67">
        <v>85</v>
      </c>
      <c r="I79" s="49" t="s">
        <v>106</v>
      </c>
      <c r="J79" s="63">
        <f>VLOOKUP(H79,'Metales Pesados 2026'!H79:W553,16,FALSE)</f>
        <v>24</v>
      </c>
      <c r="K79" s="36">
        <f>VLOOKUP(H79,'Metales Pesados 2026'!H79:AJ553,29,FALSE)</f>
        <v>0</v>
      </c>
      <c r="L79" s="60">
        <f>VLOOKUP(H79,'Metales Pesados 2026'!H79:AW553,42,FALSE)</f>
        <v>23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2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67">
        <v>86</v>
      </c>
      <c r="I80" s="49" t="s">
        <v>107</v>
      </c>
      <c r="J80" s="63">
        <f>VLOOKUP(H80,'Metales Pesados 2026'!H80:W554,16,FALSE)</f>
        <v>43</v>
      </c>
      <c r="K80" s="36">
        <f>VLOOKUP(H80,'Metales Pesados 2026'!H80:AJ554,29,FALSE)</f>
        <v>0</v>
      </c>
      <c r="L80" s="60">
        <f>VLOOKUP(H80,'Metales Pesados 2026'!H80:AW554,42,FALSE)</f>
        <v>40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2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67">
        <v>80</v>
      </c>
      <c r="I81" s="49" t="s">
        <v>109</v>
      </c>
      <c r="J81" s="63">
        <f>VLOOKUP(H81,'Metales Pesados 2026'!H81:W555,16,FALSE)</f>
        <v>50</v>
      </c>
      <c r="K81" s="36">
        <f>VLOOKUP(H81,'Metales Pesados 2026'!H81:AJ555,29,FALSE)</f>
        <v>0</v>
      </c>
      <c r="L81" s="60">
        <f>VLOOKUP(H81,'Metales Pesados 2026'!H81:AW555,42,FALSE)</f>
        <v>49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2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67">
        <v>81</v>
      </c>
      <c r="I82" s="49" t="s">
        <v>110</v>
      </c>
      <c r="J82" s="63">
        <f>VLOOKUP(H82,'Metales Pesados 2026'!H82:W556,16,FALSE)</f>
        <v>18</v>
      </c>
      <c r="K82" s="36">
        <f>VLOOKUP(H82,'Metales Pesados 2026'!H82:AJ556,29,FALSE)</f>
        <v>0</v>
      </c>
      <c r="L82" s="60">
        <f>VLOOKUP(H82,'Metales Pesados 2026'!H82:AW556,42,FALSE)</f>
        <v>18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2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67">
        <v>78</v>
      </c>
      <c r="I83" s="49" t="s">
        <v>111</v>
      </c>
      <c r="J83" s="63">
        <f>VLOOKUP(H83,'Metales Pesados 2026'!H83:W557,16,FALSE)</f>
        <v>81</v>
      </c>
      <c r="K83" s="36">
        <f>VLOOKUP(H83,'Metales Pesados 2026'!H83:AJ557,29,FALSE)</f>
        <v>0</v>
      </c>
      <c r="L83" s="60">
        <f>VLOOKUP(H83,'Metales Pesados 2026'!H83:AW557,42,FALSE)</f>
        <v>75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2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67">
        <v>79</v>
      </c>
      <c r="I84" s="49" t="s">
        <v>112</v>
      </c>
      <c r="J84" s="63">
        <f>VLOOKUP(H84,'Metales Pesados 2026'!H84:W558,16,FALSE)</f>
        <v>73</v>
      </c>
      <c r="K84" s="36">
        <f>VLOOKUP(H84,'Metales Pesados 2026'!H84:AJ558,29,FALSE)</f>
        <v>0</v>
      </c>
      <c r="L84" s="60">
        <f>VLOOKUP(H84,'Metales Pesados 2026'!H84:AW558,42,FALSE)</f>
        <v>68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2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67">
        <v>88</v>
      </c>
      <c r="I85" s="49" t="s">
        <v>114</v>
      </c>
      <c r="J85" s="63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2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67">
        <v>87</v>
      </c>
      <c r="I86" s="49" t="s">
        <v>115</v>
      </c>
      <c r="J86" s="63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2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67">
        <v>287</v>
      </c>
      <c r="I87" s="49" t="s">
        <v>116</v>
      </c>
      <c r="J87" s="63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2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67">
        <v>89</v>
      </c>
      <c r="I88" s="49" t="s">
        <v>117</v>
      </c>
      <c r="J88" s="63">
        <f>VLOOKUP(H88,'Metales Pesados 2026'!H88:W562,16,FALSE)</f>
        <v>19</v>
      </c>
      <c r="K88" s="36">
        <f>VLOOKUP(H88,'Metales Pesados 2026'!H88:AJ562,29,FALSE)</f>
        <v>2</v>
      </c>
      <c r="L88" s="60">
        <f>VLOOKUP(H88,'Metales Pesados 2026'!H88:AW562,42,FALSE)</f>
        <v>19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2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67">
        <v>90</v>
      </c>
      <c r="I89" s="49" t="s">
        <v>118</v>
      </c>
      <c r="J89" s="63">
        <f>VLOOKUP(H89,'Metales Pesados 2026'!H89:W563,16,FALSE)</f>
        <v>73</v>
      </c>
      <c r="K89" s="36">
        <f>VLOOKUP(H89,'Metales Pesados 2026'!H89:AJ563,29,FALSE)</f>
        <v>4</v>
      </c>
      <c r="L89" s="60">
        <f>VLOOKUP(H89,'Metales Pesados 2026'!H89:AW563,42,FALSE)</f>
        <v>67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2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67">
        <v>68</v>
      </c>
      <c r="I90" s="49" t="s">
        <v>119</v>
      </c>
      <c r="J90" s="63">
        <f>VLOOKUP(H90,'Metales Pesados 2026'!H90:W564,16,FALSE)</f>
        <v>24</v>
      </c>
      <c r="K90" s="36">
        <f>VLOOKUP(H90,'Metales Pesados 2026'!H90:AJ564,29,FALSE)</f>
        <v>3</v>
      </c>
      <c r="L90" s="60">
        <f>VLOOKUP(H90,'Metales Pesados 2026'!H90:AW564,42,FALSE)</f>
        <v>23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2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67">
        <v>69</v>
      </c>
      <c r="I91" s="49" t="s">
        <v>120</v>
      </c>
      <c r="J91" s="63">
        <f>VLOOKUP(H91,'Metales Pesados 2026'!H91:W565,16,FALSE)</f>
        <v>35</v>
      </c>
      <c r="K91" s="36">
        <f>VLOOKUP(H91,'Metales Pesados 2026'!H91:AJ565,29,FALSE)</f>
        <v>8</v>
      </c>
      <c r="L91" s="60">
        <f>VLOOKUP(H91,'Metales Pesados 2026'!H91:AW565,42,FALSE)</f>
        <v>35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2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67">
        <v>283</v>
      </c>
      <c r="I92" s="49" t="s">
        <v>121</v>
      </c>
      <c r="J92" s="63">
        <f>VLOOKUP(H92,'Metales Pesados 2026'!H92:W566,16,FALSE)</f>
        <v>85</v>
      </c>
      <c r="K92" s="36">
        <f>VLOOKUP(H92,'Metales Pesados 2026'!H92:AJ566,29,FALSE)</f>
        <v>3</v>
      </c>
      <c r="L92" s="60">
        <f>VLOOKUP(H92,'Metales Pesados 2026'!H92:AW566,42,FALSE)</f>
        <v>78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2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67">
        <v>284</v>
      </c>
      <c r="I93" s="49" t="s">
        <v>122</v>
      </c>
      <c r="J93" s="63">
        <f>VLOOKUP(H93,'Metales Pesados 2026'!H93:W567,16,FALSE)</f>
        <v>89</v>
      </c>
      <c r="K93" s="36">
        <f>VLOOKUP(H93,'Metales Pesados 2026'!H93:AJ567,29,FALSE)</f>
        <v>14</v>
      </c>
      <c r="L93" s="60">
        <f>VLOOKUP(H93,'Metales Pesados 2026'!H93:AW567,42,FALSE)</f>
        <v>86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2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67">
        <v>285</v>
      </c>
      <c r="I94" s="49" t="s">
        <v>123</v>
      </c>
      <c r="J94" s="63">
        <f>VLOOKUP(H94,'Metales Pesados 2026'!H94:W568,16,FALSE)</f>
        <v>310</v>
      </c>
      <c r="K94" s="36">
        <f>VLOOKUP(H94,'Metales Pesados 2026'!H94:AJ568,29,FALSE)</f>
        <v>29</v>
      </c>
      <c r="L94" s="60">
        <f>VLOOKUP(H94,'Metales Pesados 2026'!H94:AW568,42,FALSE)</f>
        <v>287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2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67">
        <v>286</v>
      </c>
      <c r="I95" s="49" t="s">
        <v>124</v>
      </c>
      <c r="J95" s="63">
        <f>VLOOKUP(H95,'Metales Pesados 2026'!H95:W569,16,FALSE)</f>
        <v>67</v>
      </c>
      <c r="K95" s="36">
        <f>VLOOKUP(H95,'Metales Pesados 2026'!H95:AJ569,29,FALSE)</f>
        <v>7</v>
      </c>
      <c r="L95" s="60">
        <f>VLOOKUP(H95,'Metales Pesados 2026'!H95:AW569,42,FALSE)</f>
        <v>67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2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67">
        <v>67</v>
      </c>
      <c r="I96" s="49" t="s">
        <v>125</v>
      </c>
      <c r="J96" s="63">
        <f>VLOOKUP(H96,'Metales Pesados 2026'!H96:W570,16,FALSE)</f>
        <v>0</v>
      </c>
      <c r="K96" s="36">
        <f>VLOOKUP(H96,'Metales Pesados 2026'!H96:AJ570,29,FALSE)</f>
        <v>1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2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67">
        <v>14370</v>
      </c>
      <c r="I97" s="49" t="s">
        <v>126</v>
      </c>
      <c r="J97" s="63">
        <f>VLOOKUP(H97,'Metales Pesados 2026'!H97:W571,16,FALSE)</f>
        <v>45</v>
      </c>
      <c r="K97" s="36">
        <f>VLOOKUP(H97,'Metales Pesados 2026'!H97:AJ571,29,FALSE)</f>
        <v>5</v>
      </c>
      <c r="L97" s="60">
        <f>VLOOKUP(H97,'Metales Pesados 2026'!H97:AW571,42,FALSE)</f>
        <v>44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2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67">
        <v>30036</v>
      </c>
      <c r="I98" s="49" t="s">
        <v>127</v>
      </c>
      <c r="J98" s="63">
        <f>VLOOKUP(H98,'Metales Pesados 2026'!H98:W572,16,FALSE)</f>
        <v>26</v>
      </c>
      <c r="K98" s="36">
        <f>VLOOKUP(H98,'Metales Pesados 2026'!H98:AJ572,29,FALSE)</f>
        <v>4</v>
      </c>
      <c r="L98" s="60">
        <f>VLOOKUP(H98,'Metales Pesados 2026'!H98:AW572,42,FALSE)</f>
        <v>25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2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67">
        <v>74</v>
      </c>
      <c r="I99" s="49" t="s">
        <v>129</v>
      </c>
      <c r="J99" s="63">
        <f>VLOOKUP(H99,'Metales Pesados 2026'!H99:W573,16,FALSE)</f>
        <v>194</v>
      </c>
      <c r="K99" s="36">
        <f>VLOOKUP(H99,'Metales Pesados 2026'!H99:AJ573,29,FALSE)</f>
        <v>0</v>
      </c>
      <c r="L99" s="60">
        <f>VLOOKUP(H99,'Metales Pesados 2026'!H99:AW573,42,FALSE)</f>
        <v>190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2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67">
        <v>72</v>
      </c>
      <c r="I100" s="49" t="s">
        <v>130</v>
      </c>
      <c r="J100" s="63">
        <f>VLOOKUP(H100,'Metales Pesados 2026'!H100:W574,16,FALSE)</f>
        <v>14</v>
      </c>
      <c r="K100" s="36">
        <f>VLOOKUP(H100,'Metales Pesados 2026'!H100:AJ574,29,FALSE)</f>
        <v>0</v>
      </c>
      <c r="L100" s="60">
        <f>VLOOKUP(H100,'Metales Pesados 2026'!H100:AW574,42,FALSE)</f>
        <v>14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2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67">
        <v>75</v>
      </c>
      <c r="I101" s="49" t="s">
        <v>128</v>
      </c>
      <c r="J101" s="63">
        <f>VLOOKUP(H101,'Metales Pesados 2026'!H101:W575,16,FALSE)</f>
        <v>17</v>
      </c>
      <c r="K101" s="36">
        <f>VLOOKUP(H101,'Metales Pesados 2026'!H101:AJ575,29,FALSE)</f>
        <v>0</v>
      </c>
      <c r="L101" s="60">
        <f>VLOOKUP(H101,'Metales Pesados 2026'!H101:AW575,42,FALSE)</f>
        <v>15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2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67">
        <v>71</v>
      </c>
      <c r="I102" s="49" t="s">
        <v>131</v>
      </c>
      <c r="J102" s="63">
        <f>VLOOKUP(H102,'Metales Pesados 2026'!H102:W576,16,FALSE)</f>
        <v>364</v>
      </c>
      <c r="K102" s="36">
        <f>VLOOKUP(H102,'Metales Pesados 2026'!H102:AJ576,29,FALSE)</f>
        <v>40</v>
      </c>
      <c r="L102" s="60">
        <f>VLOOKUP(H102,'Metales Pesados 2026'!H102:AW576,42,FALSE)</f>
        <v>356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2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67">
        <v>70</v>
      </c>
      <c r="I103" s="49" t="s">
        <v>132</v>
      </c>
      <c r="J103" s="63">
        <f>VLOOKUP(H103,'Metales Pesados 2026'!H103:W577,16,FALSE)</f>
        <v>152</v>
      </c>
      <c r="K103" s="36">
        <f>VLOOKUP(H103,'Metales Pesados 2026'!H103:AJ577,29,FALSE)</f>
        <v>20</v>
      </c>
      <c r="L103" s="60">
        <f>VLOOKUP(H103,'Metales Pesados 2026'!H103:AW577,42,FALSE)</f>
        <v>126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2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67">
        <v>64</v>
      </c>
      <c r="I104" s="49" t="s">
        <v>133</v>
      </c>
      <c r="J104" s="63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2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67">
        <v>65</v>
      </c>
      <c r="I105" s="49" t="s">
        <v>135</v>
      </c>
      <c r="J105" s="63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2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67">
        <v>279</v>
      </c>
      <c r="I106" s="49" t="s">
        <v>136</v>
      </c>
      <c r="J106" s="63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2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67">
        <v>280</v>
      </c>
      <c r="I107" s="49" t="s">
        <v>137</v>
      </c>
      <c r="J107" s="63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2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67">
        <v>281</v>
      </c>
      <c r="I108" s="49" t="s">
        <v>138</v>
      </c>
      <c r="J108" s="63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2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67">
        <v>282</v>
      </c>
      <c r="I109" s="49" t="s">
        <v>139</v>
      </c>
      <c r="J109" s="63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2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67">
        <v>13005</v>
      </c>
      <c r="I110" s="49" t="s">
        <v>140</v>
      </c>
      <c r="J110" s="63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2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67">
        <v>28965</v>
      </c>
      <c r="I111" s="49" t="s">
        <v>141</v>
      </c>
      <c r="J111" s="63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2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67">
        <v>54</v>
      </c>
      <c r="I112" s="49" t="s">
        <v>142</v>
      </c>
      <c r="J112" s="63">
        <f>VLOOKUP(H112,'Metales Pesados 2026'!H112:W586,16,FALSE)</f>
        <v>4</v>
      </c>
      <c r="K112" s="36">
        <f>VLOOKUP(H112,'Metales Pesados 2026'!H112:AJ586,29,FALSE)</f>
        <v>0</v>
      </c>
      <c r="L112" s="60">
        <f>VLOOKUP(H112,'Metales Pesados 2026'!H112:AW586,42,FALSE)</f>
        <v>4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2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67">
        <v>55</v>
      </c>
      <c r="I113" s="49" t="s">
        <v>143</v>
      </c>
      <c r="J113" s="63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2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67">
        <v>56</v>
      </c>
      <c r="I114" s="49" t="s">
        <v>144</v>
      </c>
      <c r="J114" s="63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2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67">
        <v>57</v>
      </c>
      <c r="I115" s="49" t="s">
        <v>145</v>
      </c>
      <c r="J115" s="63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2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67">
        <v>58</v>
      </c>
      <c r="I116" s="49" t="s">
        <v>146</v>
      </c>
      <c r="J116" s="63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2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67">
        <v>59</v>
      </c>
      <c r="I117" s="49" t="s">
        <v>147</v>
      </c>
      <c r="J117" s="63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2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67">
        <v>6946</v>
      </c>
      <c r="I118" s="49" t="s">
        <v>148</v>
      </c>
      <c r="J118" s="63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2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67">
        <v>63</v>
      </c>
      <c r="I119" s="49" t="s">
        <v>150</v>
      </c>
      <c r="J119" s="63">
        <f>VLOOKUP(H119,'Metales Pesados 2026'!H119:W593,16,FALSE)</f>
        <v>270</v>
      </c>
      <c r="K119" s="36">
        <f>VLOOKUP(H119,'Metales Pesados 2026'!H119:AJ593,29,FALSE)</f>
        <v>0</v>
      </c>
      <c r="L119" s="60">
        <f>VLOOKUP(H119,'Metales Pesados 2026'!H119:AW593,42,FALSE)</f>
        <v>248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2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67">
        <v>62</v>
      </c>
      <c r="I120" s="49" t="s">
        <v>151</v>
      </c>
      <c r="J120" s="63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2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67">
        <v>60</v>
      </c>
      <c r="I121" s="49" t="s">
        <v>152</v>
      </c>
      <c r="J121" s="63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2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67">
        <v>61</v>
      </c>
      <c r="I122" s="49" t="s">
        <v>153</v>
      </c>
      <c r="J122" s="63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2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67">
        <v>37</v>
      </c>
      <c r="I123" s="49" t="s">
        <v>155</v>
      </c>
      <c r="J123" s="63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2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67">
        <v>47</v>
      </c>
      <c r="I124" s="49" t="s">
        <v>156</v>
      </c>
      <c r="J124" s="63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2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67">
        <v>45</v>
      </c>
      <c r="I125" s="49" t="s">
        <v>157</v>
      </c>
      <c r="J125" s="63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2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67">
        <v>38</v>
      </c>
      <c r="I126" s="49" t="s">
        <v>158</v>
      </c>
      <c r="J126" s="63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2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67">
        <v>39</v>
      </c>
      <c r="I127" s="49" t="s">
        <v>159</v>
      </c>
      <c r="J127" s="63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2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67">
        <v>40</v>
      </c>
      <c r="I128" s="49" t="s">
        <v>160</v>
      </c>
      <c r="J128" s="63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2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67">
        <v>41</v>
      </c>
      <c r="I129" s="49" t="s">
        <v>161</v>
      </c>
      <c r="J129" s="63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2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67">
        <v>42</v>
      </c>
      <c r="I130" s="49" t="s">
        <v>162</v>
      </c>
      <c r="J130" s="63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2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67">
        <v>43</v>
      </c>
      <c r="I131" s="49" t="s">
        <v>163</v>
      </c>
      <c r="J131" s="63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2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67">
        <v>46</v>
      </c>
      <c r="I132" s="49" t="s">
        <v>164</v>
      </c>
      <c r="J132" s="63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2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67">
        <v>277</v>
      </c>
      <c r="I133" s="49" t="s">
        <v>165</v>
      </c>
      <c r="J133" s="63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2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69">
        <v>6727</v>
      </c>
      <c r="I134" s="49" t="s">
        <v>166</v>
      </c>
      <c r="J134" s="63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2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0">
        <v>24407</v>
      </c>
      <c r="I135" s="49" t="s">
        <v>167</v>
      </c>
      <c r="J135" s="63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2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68">
        <v>53</v>
      </c>
      <c r="I136" s="49" t="s">
        <v>170</v>
      </c>
      <c r="J136" s="63">
        <f>VLOOKUP(H136,'Metales Pesados 2026'!H136:W610,16,FALSE)</f>
        <v>116</v>
      </c>
      <c r="K136" s="36">
        <f>VLOOKUP(H136,'Metales Pesados 2026'!H136:AJ610,29,FALSE)</f>
        <v>0</v>
      </c>
      <c r="L136" s="60">
        <f>VLOOKUP(H136,'Metales Pesados 2026'!H136:AW610,42,FALSE)</f>
        <v>104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2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68">
        <v>278</v>
      </c>
      <c r="I137" s="49" t="s">
        <v>171</v>
      </c>
      <c r="J137" s="63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2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67">
        <v>118</v>
      </c>
      <c r="I138" s="49" t="s">
        <v>175</v>
      </c>
      <c r="J138" s="63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2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67">
        <v>119</v>
      </c>
      <c r="I139" s="49" t="s">
        <v>176</v>
      </c>
      <c r="J139" s="63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2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67">
        <v>120</v>
      </c>
      <c r="I140" s="49" t="s">
        <v>177</v>
      </c>
      <c r="J140" s="63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2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67">
        <v>121</v>
      </c>
      <c r="I141" s="49" t="s">
        <v>178</v>
      </c>
      <c r="J141" s="63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2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67">
        <v>76</v>
      </c>
      <c r="I142" s="49" t="s">
        <v>179</v>
      </c>
      <c r="J142" s="63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2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68">
        <v>123</v>
      </c>
      <c r="I143" s="49" t="s">
        <v>180</v>
      </c>
      <c r="J143" s="63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2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68">
        <v>124</v>
      </c>
      <c r="I144" s="49" t="s">
        <v>181</v>
      </c>
      <c r="J144" s="63">
        <f>VLOOKUP(H144,'Metales Pesados 2026'!H144:W618,16,FALSE)</f>
        <v>113</v>
      </c>
      <c r="K144" s="36">
        <f>VLOOKUP(H144,'Metales Pesados 2026'!H144:AJ618,29,FALSE)</f>
        <v>0</v>
      </c>
      <c r="L144" s="60">
        <f>VLOOKUP(H144,'Metales Pesados 2026'!H144:AW618,42,FALSE)</f>
        <v>102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2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68">
        <v>290</v>
      </c>
      <c r="I145" s="49" t="s">
        <v>182</v>
      </c>
      <c r="J145" s="63">
        <f>VLOOKUP(H145,'Metales Pesados 2026'!H145:W619,16,FALSE)</f>
        <v>103</v>
      </c>
      <c r="K145" s="36">
        <f>VLOOKUP(H145,'Metales Pesados 2026'!H145:AJ619,29,FALSE)</f>
        <v>0</v>
      </c>
      <c r="L145" s="60">
        <f>VLOOKUP(H145,'Metales Pesados 2026'!H145:AW619,42,FALSE)</f>
        <v>89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2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68">
        <v>21348</v>
      </c>
      <c r="I146" s="49" t="s">
        <v>183</v>
      </c>
      <c r="J146" s="63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2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68">
        <v>21349</v>
      </c>
      <c r="I147" s="49" t="s">
        <v>184</v>
      </c>
      <c r="J147" s="63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2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67">
        <v>113</v>
      </c>
      <c r="I148" s="49" t="s">
        <v>187</v>
      </c>
      <c r="J148" s="63">
        <f>VLOOKUP(H148,'Metales Pesados 2026'!H148:W622,16,FALSE)</f>
        <v>40</v>
      </c>
      <c r="K148" s="36">
        <f>VLOOKUP(H148,'Metales Pesados 2026'!H148:AJ622,29,FALSE)</f>
        <v>0</v>
      </c>
      <c r="L148" s="60">
        <f>VLOOKUP(H148,'Metales Pesados 2026'!H148:AW622,42,FALSE)</f>
        <v>36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2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67">
        <v>114</v>
      </c>
      <c r="I149" s="49" t="s">
        <v>188</v>
      </c>
      <c r="J149" s="63">
        <f>VLOOKUP(H149,'Metales Pesados 2026'!H149:W623,16,FALSE)</f>
        <v>73</v>
      </c>
      <c r="K149" s="36">
        <f>VLOOKUP(H149,'Metales Pesados 2026'!H149:AJ623,29,FALSE)</f>
        <v>0</v>
      </c>
      <c r="L149" s="60">
        <f>VLOOKUP(H149,'Metales Pesados 2026'!H149:AW623,42,FALSE)</f>
        <v>71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2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67">
        <v>115</v>
      </c>
      <c r="I150" s="49" t="s">
        <v>189</v>
      </c>
      <c r="J150" s="63">
        <f>VLOOKUP(H150,'Metales Pesados 2026'!H150:W624,16,FALSE)</f>
        <v>34</v>
      </c>
      <c r="K150" s="36">
        <f>VLOOKUP(H150,'Metales Pesados 2026'!H150:AJ624,29,FALSE)</f>
        <v>0</v>
      </c>
      <c r="L150" s="60">
        <f>VLOOKUP(H150,'Metales Pesados 2026'!H150:AW624,42,FALSE)</f>
        <v>32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2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67">
        <v>116</v>
      </c>
      <c r="I151" s="49" t="s">
        <v>190</v>
      </c>
      <c r="J151" s="63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2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67">
        <v>117</v>
      </c>
      <c r="I152" s="49" t="s">
        <v>191</v>
      </c>
      <c r="J152" s="63">
        <f>VLOOKUP(H152,'Metales Pesados 2026'!H152:W626,16,FALSE)</f>
        <v>74</v>
      </c>
      <c r="K152" s="36">
        <f>VLOOKUP(H152,'Metales Pesados 2026'!H152:AJ626,29,FALSE)</f>
        <v>0</v>
      </c>
      <c r="L152" s="60">
        <f>VLOOKUP(H152,'Metales Pesados 2026'!H152:AW626,42,FALSE)</f>
        <v>67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2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68">
        <v>6689</v>
      </c>
      <c r="I153" s="49" t="s">
        <v>192</v>
      </c>
      <c r="J153" s="63">
        <f>VLOOKUP(H153,'Metales Pesados 2026'!H153:W627,16,FALSE)</f>
        <v>34</v>
      </c>
      <c r="K153" s="36">
        <f>VLOOKUP(H153,'Metales Pesados 2026'!H153:AJ627,29,FALSE)</f>
        <v>0</v>
      </c>
      <c r="L153" s="60">
        <f>VLOOKUP(H153,'Metales Pesados 2026'!H153:AW627,42,FALSE)</f>
        <v>33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2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68">
        <v>10488</v>
      </c>
      <c r="I154" s="49" t="s">
        <v>193</v>
      </c>
      <c r="J154" s="63">
        <f>VLOOKUP(H154,'Metales Pesados 2026'!H154:W628,16,FALSE)</f>
        <v>24</v>
      </c>
      <c r="K154" s="36">
        <f>VLOOKUP(H154,'Metales Pesados 2026'!H154:AJ628,29,FALSE)</f>
        <v>0</v>
      </c>
      <c r="L154" s="60">
        <f>VLOOKUP(H154,'Metales Pesados 2026'!H154:AW628,42,FALSE)</f>
        <v>23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2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1">
        <v>24047</v>
      </c>
      <c r="I155" s="51" t="s">
        <v>194</v>
      </c>
      <c r="J155" s="63">
        <f>VLOOKUP(H155,'Metales Pesados 2026'!H155:W629,16,FALSE)</f>
        <v>50</v>
      </c>
      <c r="K155" s="36">
        <f>VLOOKUP(H155,'Metales Pesados 2026'!H155:AJ629,29,FALSE)</f>
        <v>0</v>
      </c>
      <c r="L155" s="60">
        <f>VLOOKUP(H155,'Metales Pesados 2026'!H155:AW629,42,FALSE)</f>
        <v>44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2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68">
        <v>125</v>
      </c>
      <c r="I156" s="49" t="s">
        <v>197</v>
      </c>
      <c r="J156" s="63">
        <f>VLOOKUP(H156,'Metales Pesados 2026'!H156:W630,16,FALSE)</f>
        <v>130</v>
      </c>
      <c r="K156" s="36">
        <f>VLOOKUP(H156,'Metales Pesados 2026'!H156:AJ630,29,FALSE)</f>
        <v>0</v>
      </c>
      <c r="L156" s="60">
        <f>VLOOKUP(H156,'Metales Pesados 2026'!H156:AW630,42,FALSE)</f>
        <v>124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2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68">
        <v>126</v>
      </c>
      <c r="I157" s="49" t="s">
        <v>198</v>
      </c>
      <c r="J157" s="63">
        <f>VLOOKUP(H157,'Metales Pesados 2026'!H157:W631,16,FALSE)</f>
        <v>233</v>
      </c>
      <c r="K157" s="36">
        <f>VLOOKUP(H157,'Metales Pesados 2026'!H157:AJ631,29,FALSE)</f>
        <v>0</v>
      </c>
      <c r="L157" s="60">
        <f>VLOOKUP(H157,'Metales Pesados 2026'!H157:AW631,42,FALSE)</f>
        <v>223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2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68">
        <v>127</v>
      </c>
      <c r="I158" s="49" t="s">
        <v>199</v>
      </c>
      <c r="J158" s="63">
        <f>VLOOKUP(H158,'Metales Pesados 2026'!H158:W632,16,FALSE)</f>
        <v>347</v>
      </c>
      <c r="K158" s="36">
        <f>VLOOKUP(H158,'Metales Pesados 2026'!H158:AJ632,29,FALSE)</f>
        <v>0</v>
      </c>
      <c r="L158" s="60">
        <f>VLOOKUP(H158,'Metales Pesados 2026'!H158:AW632,42,FALSE)</f>
        <v>321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2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68">
        <v>128</v>
      </c>
      <c r="I159" s="49" t="s">
        <v>200</v>
      </c>
      <c r="J159" s="63">
        <f>VLOOKUP(H159,'Metales Pesados 2026'!H159:W633,16,FALSE)</f>
        <v>161</v>
      </c>
      <c r="K159" s="36">
        <f>VLOOKUP(H159,'Metales Pesados 2026'!H159:AJ633,29,FALSE)</f>
        <v>0</v>
      </c>
      <c r="L159" s="60">
        <f>VLOOKUP(H159,'Metales Pesados 2026'!H159:AW633,42,FALSE)</f>
        <v>147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2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67">
        <v>291</v>
      </c>
      <c r="I160" s="49" t="s">
        <v>201</v>
      </c>
      <c r="J160" s="63">
        <f>VLOOKUP(H160,'Metales Pesados 2026'!H160:W634,16,FALSE)</f>
        <v>70</v>
      </c>
      <c r="K160" s="36">
        <f>VLOOKUP(H160,'Metales Pesados 2026'!H160:AJ634,29,FALSE)</f>
        <v>0</v>
      </c>
      <c r="L160" s="60">
        <f>VLOOKUP(H160,'Metales Pesados 2026'!H160:AW634,42,FALSE)</f>
        <v>64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2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67">
        <v>122</v>
      </c>
      <c r="I161" s="49" t="s">
        <v>202</v>
      </c>
      <c r="J161" s="63">
        <f>VLOOKUP(H161,'Metales Pesados 2026'!H161:W635,16,FALSE)</f>
        <v>90</v>
      </c>
      <c r="K161" s="36">
        <f>VLOOKUP(H161,'Metales Pesados 2026'!H161:AJ635,29,FALSE)</f>
        <v>30</v>
      </c>
      <c r="L161" s="60">
        <f>VLOOKUP(H161,'Metales Pesados 2026'!H161:AW635,42,FALSE)</f>
        <v>76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2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67">
        <v>292</v>
      </c>
      <c r="I162" s="49" t="s">
        <v>203</v>
      </c>
      <c r="J162" s="63">
        <f>VLOOKUP(H162,'Metales Pesados 2026'!H162:W636,16,FALSE)</f>
        <v>111</v>
      </c>
      <c r="K162" s="36">
        <f>VLOOKUP(H162,'Metales Pesados 2026'!H162:AJ636,29,FALSE)</f>
        <v>0</v>
      </c>
      <c r="L162" s="60">
        <f>VLOOKUP(H162,'Metales Pesados 2026'!H162:AW636,42,FALSE)</f>
        <v>104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2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67">
        <v>91</v>
      </c>
      <c r="I163" s="49" t="s">
        <v>205</v>
      </c>
      <c r="J163" s="63">
        <f>VLOOKUP(H163,'Metales Pesados 2026'!H163:W637,16,FALSE)</f>
        <v>14</v>
      </c>
      <c r="K163" s="36">
        <f>VLOOKUP(H163,'Metales Pesados 2026'!H163:AJ637,29,FALSE)</f>
        <v>0</v>
      </c>
      <c r="L163" s="60">
        <f>VLOOKUP(H163,'Metales Pesados 2026'!H163:AW637,42,FALSE)</f>
        <v>13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2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67">
        <v>92</v>
      </c>
      <c r="I164" s="49" t="s">
        <v>206</v>
      </c>
      <c r="J164" s="63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2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67">
        <v>97</v>
      </c>
      <c r="I165" s="49" t="s">
        <v>207</v>
      </c>
      <c r="J165" s="63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2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67">
        <v>95</v>
      </c>
      <c r="I166" s="49" t="s">
        <v>208</v>
      </c>
      <c r="J166" s="63">
        <f>VLOOKUP(H166,'Metales Pesados 2026'!H166:W640,16,FALSE)</f>
        <v>15</v>
      </c>
      <c r="K166" s="36">
        <f>VLOOKUP(H166,'Metales Pesados 2026'!H166:AJ640,29,FALSE)</f>
        <v>0</v>
      </c>
      <c r="L166" s="60">
        <f>VLOOKUP(H166,'Metales Pesados 2026'!H166:AW640,42,FALSE)</f>
        <v>15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2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67">
        <v>96</v>
      </c>
      <c r="I167" s="49" t="s">
        <v>209</v>
      </c>
      <c r="J167" s="63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2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67">
        <v>25590</v>
      </c>
      <c r="I168" s="49" t="s">
        <v>210</v>
      </c>
      <c r="J168" s="63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2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67">
        <v>93</v>
      </c>
      <c r="I169" s="49" t="s">
        <v>211</v>
      </c>
      <c r="J169" s="63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2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67">
        <v>94</v>
      </c>
      <c r="I170" s="49" t="s">
        <v>212</v>
      </c>
      <c r="J170" s="63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2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67">
        <v>7041</v>
      </c>
      <c r="I171" s="49" t="s">
        <v>213</v>
      </c>
      <c r="J171" s="63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2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67">
        <v>15306</v>
      </c>
      <c r="I172" s="49" t="s">
        <v>214</v>
      </c>
      <c r="J172" s="63">
        <f>VLOOKUP(H172,'Metales Pesados 2026'!H172:W646,16,FALSE)</f>
        <v>104</v>
      </c>
      <c r="K172" s="36">
        <f>VLOOKUP(H172,'Metales Pesados 2026'!H172:AJ646,29,FALSE)</f>
        <v>0</v>
      </c>
      <c r="L172" s="60">
        <f>VLOOKUP(H172,'Metales Pesados 2026'!H172:AW646,42,FALSE)</f>
        <v>101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2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67">
        <v>26374</v>
      </c>
      <c r="I173" s="49" t="s">
        <v>215</v>
      </c>
      <c r="J173" s="63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2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67">
        <v>26611</v>
      </c>
      <c r="I174" s="49" t="s">
        <v>216</v>
      </c>
      <c r="J174" s="63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2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67">
        <v>98</v>
      </c>
      <c r="I175" s="49" t="s">
        <v>218</v>
      </c>
      <c r="J175" s="63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2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67">
        <v>99</v>
      </c>
      <c r="I176" s="49" t="s">
        <v>219</v>
      </c>
      <c r="J176" s="63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2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67">
        <v>100</v>
      </c>
      <c r="I177" s="49" t="s">
        <v>220</v>
      </c>
      <c r="J177" s="63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2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67">
        <v>32054</v>
      </c>
      <c r="I178" s="49" t="s">
        <v>222</v>
      </c>
      <c r="J178" s="63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2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67">
        <v>6728</v>
      </c>
      <c r="I179" s="49" t="s">
        <v>223</v>
      </c>
      <c r="J179" s="63">
        <f>VLOOKUP(H179,'Metales Pesados 2026'!H179:W653,16,FALSE)</f>
        <v>4</v>
      </c>
      <c r="K179" s="36">
        <f>VLOOKUP(H179,'Metales Pesados 2026'!H179:AJ653,29,FALSE)</f>
        <v>0</v>
      </c>
      <c r="L179" s="60">
        <f>VLOOKUP(H179,'Metales Pesados 2026'!H179:AW653,42,FALSE)</f>
        <v>4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2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67">
        <v>30800</v>
      </c>
      <c r="I180" s="49" t="s">
        <v>224</v>
      </c>
      <c r="J180" s="63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2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67">
        <v>25007</v>
      </c>
      <c r="I181" s="49" t="s">
        <v>225</v>
      </c>
      <c r="J181" s="63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2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67">
        <v>105</v>
      </c>
      <c r="I182" s="49" t="s">
        <v>228</v>
      </c>
      <c r="J182" s="63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2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67">
        <v>7448</v>
      </c>
      <c r="I183" s="49" t="s">
        <v>229</v>
      </c>
      <c r="J183" s="63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2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67">
        <v>7459</v>
      </c>
      <c r="I184" s="49" t="s">
        <v>230</v>
      </c>
      <c r="J184" s="63">
        <f>VLOOKUP(H184,'Metales Pesados 2026'!H184:W658,16,FALSE)</f>
        <v>121</v>
      </c>
      <c r="K184" s="36">
        <f>VLOOKUP(H184,'Metales Pesados 2026'!H184:AJ658,29,FALSE)</f>
        <v>16</v>
      </c>
      <c r="L184" s="60">
        <f>VLOOKUP(H184,'Metales Pesados 2026'!H184:AW658,42,FALSE)</f>
        <v>100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2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67">
        <v>106</v>
      </c>
      <c r="I185" s="49" t="s">
        <v>231</v>
      </c>
      <c r="J185" s="63">
        <f>VLOOKUP(H185,'Metales Pesados 2026'!H185:W659,16,FALSE)</f>
        <v>57</v>
      </c>
      <c r="K185" s="36">
        <f>VLOOKUP(H185,'Metales Pesados 2026'!H185:AJ659,29,FALSE)</f>
        <v>0</v>
      </c>
      <c r="L185" s="60">
        <f>VLOOKUP(H185,'Metales Pesados 2026'!H185:AW659,42,FALSE)</f>
        <v>46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2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67">
        <v>107</v>
      </c>
      <c r="I186" s="49" t="s">
        <v>232</v>
      </c>
      <c r="J186" s="63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2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67">
        <v>108</v>
      </c>
      <c r="I187" s="49" t="s">
        <v>233</v>
      </c>
      <c r="J187" s="63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2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67">
        <v>15291</v>
      </c>
      <c r="I188" s="49" t="s">
        <v>234</v>
      </c>
      <c r="J188" s="63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2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67">
        <v>18148</v>
      </c>
      <c r="I189" s="49" t="s">
        <v>235</v>
      </c>
      <c r="J189" s="63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2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67">
        <v>18666</v>
      </c>
      <c r="I190" s="49" t="s">
        <v>236</v>
      </c>
      <c r="J190" s="63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2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67">
        <v>18739</v>
      </c>
      <c r="I191" s="49" t="s">
        <v>237</v>
      </c>
      <c r="J191" s="63">
        <f>VLOOKUP(H191,'Metales Pesados 2026'!H191:W665,16,FALSE)</f>
        <v>95</v>
      </c>
      <c r="K191" s="36">
        <f>VLOOKUP(H191,'Metales Pesados 2026'!H191:AJ665,29,FALSE)</f>
        <v>15</v>
      </c>
      <c r="L191" s="60">
        <f>VLOOKUP(H191,'Metales Pesados 2026'!H191:AW665,42,FALSE)</f>
        <v>87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2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67">
        <v>18740</v>
      </c>
      <c r="I192" s="49" t="s">
        <v>238</v>
      </c>
      <c r="J192" s="63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2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67">
        <v>18741</v>
      </c>
      <c r="I193" s="49" t="s">
        <v>239</v>
      </c>
      <c r="J193" s="63">
        <f>VLOOKUP(H193,'Metales Pesados 2026'!H193:W667,16,FALSE)</f>
        <v>7</v>
      </c>
      <c r="K193" s="36">
        <f>VLOOKUP(H193,'Metales Pesados 2026'!H193:AJ667,29,FALSE)</f>
        <v>0</v>
      </c>
      <c r="L193" s="60">
        <f>VLOOKUP(H193,'Metales Pesados 2026'!H193:AW667,42,FALSE)</f>
        <v>7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2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67">
        <v>25605</v>
      </c>
      <c r="I194" s="49" t="s">
        <v>240</v>
      </c>
      <c r="J194" s="63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2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67">
        <v>109</v>
      </c>
      <c r="I195" s="49" t="s">
        <v>242</v>
      </c>
      <c r="J195" s="63">
        <f>VLOOKUP(H195,'Metales Pesados 2026'!H195:W669,16,FALSE)</f>
        <v>2</v>
      </c>
      <c r="K195" s="36">
        <f>VLOOKUP(H195,'Metales Pesados 2026'!H195:AJ669,29,FALSE)</f>
        <v>12</v>
      </c>
      <c r="L195" s="60">
        <f>VLOOKUP(H195,'Metales Pesados 2026'!H195:AW669,42,FALSE)</f>
        <v>2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2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67">
        <v>112</v>
      </c>
      <c r="I196" s="49" t="s">
        <v>243</v>
      </c>
      <c r="J196" s="63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2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67">
        <v>110</v>
      </c>
      <c r="I197" s="49" t="s">
        <v>244</v>
      </c>
      <c r="J197" s="63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2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67">
        <v>111</v>
      </c>
      <c r="I198" s="49" t="s">
        <v>245</v>
      </c>
      <c r="J198" s="63">
        <f>VLOOKUP(H198,'Metales Pesados 2026'!H198:W672,16,FALSE)</f>
        <v>0</v>
      </c>
      <c r="K198" s="36">
        <f>VLOOKUP(H198,'Metales Pesados 2026'!H198:AJ672,29,FALSE)</f>
        <v>4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2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67">
        <v>6924</v>
      </c>
      <c r="I199" s="49" t="s">
        <v>246</v>
      </c>
      <c r="J199" s="63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2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67">
        <v>31794</v>
      </c>
      <c r="I200" s="49" t="s">
        <v>247</v>
      </c>
      <c r="J200" s="63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2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67">
        <v>288</v>
      </c>
      <c r="I201" s="49" t="s">
        <v>248</v>
      </c>
      <c r="J201" s="63">
        <f>VLOOKUP(H201,'Metales Pesados 2026'!H201:W675,16,FALSE)</f>
        <v>2</v>
      </c>
      <c r="K201" s="36">
        <f>VLOOKUP(H201,'Metales Pesados 2026'!H201:AJ675,29,FALSE)</f>
        <v>11</v>
      </c>
      <c r="L201" s="60">
        <f>VLOOKUP(H201,'Metales Pesados 2026'!H201:AW675,42,FALSE)</f>
        <v>2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2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67">
        <v>31394</v>
      </c>
      <c r="I202" s="49" t="s">
        <v>249</v>
      </c>
      <c r="J202" s="63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2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67">
        <v>30842</v>
      </c>
      <c r="I203" s="49" t="s">
        <v>163</v>
      </c>
      <c r="J203" s="63">
        <f>VLOOKUP(H203,'Metales Pesados 2026'!H203:W677,16,FALSE)</f>
        <v>61</v>
      </c>
      <c r="K203" s="36">
        <f>VLOOKUP(H203,'Metales Pesados 2026'!H203:AJ677,29,FALSE)</f>
        <v>7</v>
      </c>
      <c r="L203" s="60">
        <f>VLOOKUP(H203,'Metales Pesados 2026'!H203:AW677,42,FALSE)</f>
        <v>55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2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67">
        <v>25574</v>
      </c>
      <c r="I204" s="51" t="s">
        <v>250</v>
      </c>
      <c r="J204" s="63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2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67">
        <v>101</v>
      </c>
      <c r="I205" s="49" t="s">
        <v>252</v>
      </c>
      <c r="J205" s="63">
        <f>VLOOKUP(H205,'Metales Pesados 2026'!H205:W680,16,FALSE)</f>
        <v>16</v>
      </c>
      <c r="K205" s="36">
        <f>VLOOKUP(H205,'Metales Pesados 2026'!H205:AJ680,29,FALSE)</f>
        <v>0</v>
      </c>
      <c r="L205" s="60">
        <f>VLOOKUP(H205,'Metales Pesados 2026'!H205:AW680,42,FALSE)</f>
        <v>9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2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67">
        <v>102</v>
      </c>
      <c r="I206" s="49" t="s">
        <v>253</v>
      </c>
      <c r="J206" s="63">
        <f>VLOOKUP(H206,'Metales Pesados 2026'!H206:W681,16,FALSE)</f>
        <v>5</v>
      </c>
      <c r="K206" s="36">
        <f>VLOOKUP(H206,'Metales Pesados 2026'!H206:AJ681,29,FALSE)</f>
        <v>0</v>
      </c>
      <c r="L206" s="60">
        <f>VLOOKUP(H206,'Metales Pesados 2026'!H206:AW681,42,FALSE)</f>
        <v>2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2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67">
        <v>104</v>
      </c>
      <c r="I207" s="49" t="s">
        <v>254</v>
      </c>
      <c r="J207" s="63">
        <f>VLOOKUP(H207,'Metales Pesados 2026'!H207:W682,16,FALSE)</f>
        <v>22</v>
      </c>
      <c r="K207" s="36">
        <f>VLOOKUP(H207,'Metales Pesados 2026'!H207:AJ682,29,FALSE)</f>
        <v>9</v>
      </c>
      <c r="L207" s="60">
        <f>VLOOKUP(H207,'Metales Pesados 2026'!H207:AW682,42,FALSE)</f>
        <v>15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2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67">
        <v>103</v>
      </c>
      <c r="I208" s="49" t="s">
        <v>255</v>
      </c>
      <c r="J208" s="63">
        <f>VLOOKUP(H208,'Metales Pesados 2026'!H208:W683,16,FALSE)</f>
        <v>3</v>
      </c>
      <c r="K208" s="36">
        <f>VLOOKUP(H208,'Metales Pesados 2026'!H208:AJ683,29,FALSE)</f>
        <v>0</v>
      </c>
      <c r="L208" s="60">
        <f>VLOOKUP(H208,'Metales Pesados 2026'!H208:AW683,42,FALSE)</f>
        <v>2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2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67">
        <v>289</v>
      </c>
      <c r="I209" s="49" t="s">
        <v>256</v>
      </c>
      <c r="J209" s="63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2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67">
        <v>31817</v>
      </c>
      <c r="I210" s="49" t="s">
        <v>257</v>
      </c>
      <c r="J210" s="63">
        <f>VLOOKUP(H210,'Metales Pesados 2026'!H210:W685,16,FALSE)</f>
        <v>2</v>
      </c>
      <c r="K210" s="36">
        <f>VLOOKUP(H210,'Metales Pesados 2026'!H210:AJ685,29,FALSE)</f>
        <v>0</v>
      </c>
      <c r="L210" s="60">
        <f>VLOOKUP(H210,'Metales Pesados 2026'!H210:AW685,42,FALSE)</f>
        <v>2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2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67">
        <v>14717</v>
      </c>
      <c r="I211" s="49" t="s">
        <v>258</v>
      </c>
      <c r="J211" s="63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2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67">
        <v>18573</v>
      </c>
      <c r="I212" s="49" t="s">
        <v>259</v>
      </c>
      <c r="J212" s="63">
        <f>VLOOKUP(H212,'Metales Pesados 2026'!H212:W687,16,FALSE)</f>
        <v>4</v>
      </c>
      <c r="K212" s="36">
        <f>VLOOKUP(H212,'Metales Pesados 2026'!H212:AJ687,29,FALSE)</f>
        <v>0</v>
      </c>
      <c r="L212" s="60">
        <f>VLOOKUP(H212,'Metales Pesados 2026'!H212:AW687,42,FALSE)</f>
        <v>2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2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67">
        <v>26116</v>
      </c>
      <c r="I213" s="49" t="s">
        <v>260</v>
      </c>
      <c r="J213" s="63">
        <f>VLOOKUP(H213,'Metales Pesados 2026'!H213:W688,16,FALSE)</f>
        <v>1</v>
      </c>
      <c r="K213" s="36">
        <f>VLOOKUP(H213,'Metales Pesados 2026'!H213:AJ688,29,FALSE)</f>
        <v>0</v>
      </c>
      <c r="L213" s="60">
        <f>VLOOKUP(H213,'Metales Pesados 2026'!H213:AW688,42,FALSE)</f>
        <v>1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2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67">
        <v>26631</v>
      </c>
      <c r="I214" s="49" t="s">
        <v>261</v>
      </c>
      <c r="J214" s="63">
        <f>VLOOKUP(H214,'Metales Pesados 2026'!H214:W689,16,FALSE)</f>
        <v>1</v>
      </c>
      <c r="K214" s="36">
        <f>VLOOKUP(H214,'Metales Pesados 2026'!H214:AJ689,29,FALSE)</f>
        <v>1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2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67">
        <v>26839</v>
      </c>
      <c r="I215" s="49" t="s">
        <v>262</v>
      </c>
      <c r="J215" s="63">
        <f>VLOOKUP(H215,'Metales Pesados 2026'!H215:W690,16,FALSE)</f>
        <v>1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2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67">
        <v>26060</v>
      </c>
      <c r="I216" s="49" t="s">
        <v>264</v>
      </c>
      <c r="J216" s="63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2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68">
        <v>163</v>
      </c>
      <c r="I217" s="49" t="s">
        <v>265</v>
      </c>
      <c r="J217" s="63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2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68">
        <v>164</v>
      </c>
      <c r="I218" s="49" t="s">
        <v>266</v>
      </c>
      <c r="J218" s="63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2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68">
        <v>165</v>
      </c>
      <c r="I219" s="49" t="s">
        <v>267</v>
      </c>
      <c r="J219" s="63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2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68">
        <v>166</v>
      </c>
      <c r="I220" s="49" t="s">
        <v>268</v>
      </c>
      <c r="J220" s="63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2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68">
        <v>167</v>
      </c>
      <c r="I221" s="49" t="s">
        <v>269</v>
      </c>
      <c r="J221" s="63">
        <f>VLOOKUP(H221,'Metales Pesados 2026'!H221:W696,16,FALSE)</f>
        <v>2</v>
      </c>
      <c r="K221" s="36">
        <f>VLOOKUP(H221,'Metales Pesados 2026'!H221:AJ696,29,FALSE)</f>
        <v>0</v>
      </c>
      <c r="L221" s="60">
        <f>VLOOKUP(H221,'Metales Pesados 2026'!H221:AW696,42,FALSE)</f>
        <v>2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2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68">
        <v>294</v>
      </c>
      <c r="I222" s="49" t="s">
        <v>270</v>
      </c>
      <c r="J222" s="63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2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68">
        <v>31810</v>
      </c>
      <c r="I223" s="49" t="s">
        <v>271</v>
      </c>
      <c r="J223" s="63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2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68">
        <v>295</v>
      </c>
      <c r="I224" s="49" t="s">
        <v>272</v>
      </c>
      <c r="J224" s="63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2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68">
        <v>31703</v>
      </c>
      <c r="I225" s="49" t="s">
        <v>273</v>
      </c>
      <c r="J225" s="63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2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68">
        <v>6763</v>
      </c>
      <c r="I226" s="49" t="s">
        <v>274</v>
      </c>
      <c r="J226" s="63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2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68">
        <v>168</v>
      </c>
      <c r="I227" s="49" t="s">
        <v>275</v>
      </c>
      <c r="J227" s="63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2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68">
        <v>169</v>
      </c>
      <c r="I228" s="49" t="s">
        <v>276</v>
      </c>
      <c r="J228" s="63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2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68">
        <v>26489</v>
      </c>
      <c r="I229" s="49" t="s">
        <v>277</v>
      </c>
      <c r="J229" s="63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2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68">
        <v>26490</v>
      </c>
      <c r="I230" s="49" t="s">
        <v>278</v>
      </c>
      <c r="J230" s="63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2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68">
        <v>31356</v>
      </c>
      <c r="I231" s="49" t="s">
        <v>279</v>
      </c>
      <c r="J231" s="63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2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68">
        <v>26487</v>
      </c>
      <c r="I232" s="49" t="s">
        <v>281</v>
      </c>
      <c r="J232" s="63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2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68">
        <v>31146</v>
      </c>
      <c r="I233" s="49" t="s">
        <v>282</v>
      </c>
      <c r="J233" s="63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2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68">
        <v>26496</v>
      </c>
      <c r="I234" s="49" t="s">
        <v>283</v>
      </c>
      <c r="J234" s="63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2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68">
        <v>176</v>
      </c>
      <c r="I235" s="49" t="s">
        <v>285</v>
      </c>
      <c r="J235" s="63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2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68">
        <v>31156</v>
      </c>
      <c r="I236" s="49" t="s">
        <v>286</v>
      </c>
      <c r="J236" s="63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2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68">
        <v>185</v>
      </c>
      <c r="I237" s="49" t="s">
        <v>287</v>
      </c>
      <c r="J237" s="63">
        <f>VLOOKUP(H237,'Metales Pesados 2026'!H237:W713,16,FALSE)</f>
        <v>3</v>
      </c>
      <c r="K237" s="36">
        <f>VLOOKUP(H237,'Metales Pesados 2026'!H237:AJ713,29,FALSE)</f>
        <v>0</v>
      </c>
      <c r="L237" s="60">
        <f>VLOOKUP(H237,'Metales Pesados 2026'!H237:AW713,42,FALSE)</f>
        <v>2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2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68">
        <v>26297</v>
      </c>
      <c r="I238" s="49" t="s">
        <v>288</v>
      </c>
      <c r="J238" s="63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2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68">
        <v>298</v>
      </c>
      <c r="I239" s="49" t="s">
        <v>289</v>
      </c>
      <c r="J239" s="63">
        <f>VLOOKUP(H239,'Metales Pesados 2026'!H239:W715,16,FALSE)</f>
        <v>10</v>
      </c>
      <c r="K239" s="36">
        <f>VLOOKUP(H239,'Metales Pesados 2026'!H239:AJ715,29,FALSE)</f>
        <v>0</v>
      </c>
      <c r="L239" s="60">
        <f>VLOOKUP(H239,'Metales Pesados 2026'!H239:AW715,42,FALSE)</f>
        <v>9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2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68">
        <v>14253</v>
      </c>
      <c r="I240" s="49" t="s">
        <v>290</v>
      </c>
      <c r="J240" s="63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2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68">
        <v>31540</v>
      </c>
      <c r="I241" s="49" t="s">
        <v>291</v>
      </c>
      <c r="J241" s="63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2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68">
        <v>170</v>
      </c>
      <c r="I242" s="49" t="s">
        <v>292</v>
      </c>
      <c r="J242" s="63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2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68">
        <v>17455</v>
      </c>
      <c r="I243" s="49" t="s">
        <v>293</v>
      </c>
      <c r="J243" s="63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2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68">
        <v>26486</v>
      </c>
      <c r="I244" s="49" t="s">
        <v>280</v>
      </c>
      <c r="J244" s="63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2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68">
        <v>31320</v>
      </c>
      <c r="I245" s="49" t="s">
        <v>294</v>
      </c>
      <c r="J245" s="63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2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68">
        <v>161</v>
      </c>
      <c r="I246" s="49" t="s">
        <v>297</v>
      </c>
      <c r="J246" s="63">
        <f>VLOOKUP(H246,'Metales Pesados 2026'!H246:W722,16,FALSE)</f>
        <v>1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2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68">
        <v>177</v>
      </c>
      <c r="I247" s="49" t="s">
        <v>298</v>
      </c>
      <c r="J247" s="63">
        <f>VLOOKUP(H247,'Metales Pesados 2026'!H247:W723,16,FALSE)</f>
        <v>4</v>
      </c>
      <c r="K247" s="36">
        <f>VLOOKUP(H247,'Metales Pesados 2026'!H247:AJ723,29,FALSE)</f>
        <v>0</v>
      </c>
      <c r="L247" s="60">
        <f>VLOOKUP(H247,'Metales Pesados 2026'!H247:AW723,42,FALSE)</f>
        <v>4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2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68">
        <v>178</v>
      </c>
      <c r="I248" s="49" t="s">
        <v>299</v>
      </c>
      <c r="J248" s="63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2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68">
        <v>179</v>
      </c>
      <c r="I249" s="49" t="s">
        <v>300</v>
      </c>
      <c r="J249" s="63">
        <f>VLOOKUP(H249,'Metales Pesados 2026'!H249:W725,16,FALSE)</f>
        <v>6</v>
      </c>
      <c r="K249" s="36">
        <f>VLOOKUP(H249,'Metales Pesados 2026'!H249:AJ725,29,FALSE)</f>
        <v>0</v>
      </c>
      <c r="L249" s="60">
        <f>VLOOKUP(H249,'Metales Pesados 2026'!H249:AW725,42,FALSE)</f>
        <v>5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2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68">
        <v>183</v>
      </c>
      <c r="I250" s="49" t="s">
        <v>301</v>
      </c>
      <c r="J250" s="63">
        <f>VLOOKUP(H250,'Metales Pesados 2026'!H250:W726,16,FALSE)</f>
        <v>1</v>
      </c>
      <c r="K250" s="36">
        <f>VLOOKUP(H250,'Metales Pesados 2026'!H250:AJ726,29,FALSE)</f>
        <v>0</v>
      </c>
      <c r="L250" s="60">
        <f>VLOOKUP(H250,'Metales Pesados 2026'!H250:AW726,42,FALSE)</f>
        <v>1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2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68">
        <v>184</v>
      </c>
      <c r="I251" s="49" t="s">
        <v>302</v>
      </c>
      <c r="J251" s="63">
        <f>VLOOKUP(H251,'Metales Pesados 2026'!H251:W727,16,FALSE)</f>
        <v>1</v>
      </c>
      <c r="K251" s="36">
        <f>VLOOKUP(H251,'Metales Pesados 2026'!H251:AJ727,29,FALSE)</f>
        <v>0</v>
      </c>
      <c r="L251" s="60">
        <f>VLOOKUP(H251,'Metales Pesados 2026'!H251:AW727,42,FALSE)</f>
        <v>1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2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68">
        <v>6764</v>
      </c>
      <c r="I252" s="49" t="s">
        <v>303</v>
      </c>
      <c r="J252" s="63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2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68">
        <v>31825</v>
      </c>
      <c r="I253" s="49" t="s">
        <v>304</v>
      </c>
      <c r="J253" s="63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2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68">
        <v>297</v>
      </c>
      <c r="I254" s="49" t="s">
        <v>305</v>
      </c>
      <c r="J254" s="63">
        <f>VLOOKUP(H254,'Metales Pesados 2026'!H254:W730,16,FALSE)</f>
        <v>20</v>
      </c>
      <c r="K254" s="36">
        <f>VLOOKUP(H254,'Metales Pesados 2026'!H254:AJ730,29,FALSE)</f>
        <v>0</v>
      </c>
      <c r="L254" s="60">
        <f>VLOOKUP(H254,'Metales Pesados 2026'!H254:AW730,42,FALSE)</f>
        <v>14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2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68">
        <v>6964</v>
      </c>
      <c r="I255" s="49" t="s">
        <v>306</v>
      </c>
      <c r="J255" s="63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2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68">
        <v>182</v>
      </c>
      <c r="I256" s="49" t="s">
        <v>307</v>
      </c>
      <c r="J256" s="63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2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68">
        <v>296</v>
      </c>
      <c r="I257" s="49" t="s">
        <v>308</v>
      </c>
      <c r="J257" s="63">
        <f>VLOOKUP(H257,'Metales Pesados 2026'!H257:W733,16,FALSE)</f>
        <v>7</v>
      </c>
      <c r="K257" s="36">
        <f>VLOOKUP(H257,'Metales Pesados 2026'!H257:AJ733,29,FALSE)</f>
        <v>0</v>
      </c>
      <c r="L257" s="60">
        <f>VLOOKUP(H257,'Metales Pesados 2026'!H257:AW733,42,FALSE)</f>
        <v>5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2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68">
        <v>180</v>
      </c>
      <c r="I258" s="49" t="s">
        <v>309</v>
      </c>
      <c r="J258" s="63">
        <f>VLOOKUP(H258,'Metales Pesados 2026'!H258:W734,16,FALSE)</f>
        <v>9</v>
      </c>
      <c r="K258" s="36">
        <f>VLOOKUP(H258,'Metales Pesados 2026'!H258:AJ734,29,FALSE)</f>
        <v>0</v>
      </c>
      <c r="L258" s="60">
        <f>VLOOKUP(H258,'Metales Pesados 2026'!H258:AW734,42,FALSE)</f>
        <v>7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2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68">
        <v>181</v>
      </c>
      <c r="I259" s="49" t="s">
        <v>310</v>
      </c>
      <c r="J259" s="63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2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68">
        <v>26488</v>
      </c>
      <c r="I260" s="49" t="s">
        <v>311</v>
      </c>
      <c r="J260" s="63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2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68">
        <v>171</v>
      </c>
      <c r="I261" s="49" t="s">
        <v>313</v>
      </c>
      <c r="J261" s="63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2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68">
        <v>172</v>
      </c>
      <c r="I262" s="49" t="s">
        <v>314</v>
      </c>
      <c r="J262" s="63">
        <f>VLOOKUP(H262,'Metales Pesados 2026'!H262:W738,16,FALSE)</f>
        <v>17</v>
      </c>
      <c r="K262" s="36">
        <f>VLOOKUP(H262,'Metales Pesados 2026'!H262:AJ738,29,FALSE)</f>
        <v>0</v>
      </c>
      <c r="L262" s="60">
        <f>VLOOKUP(H262,'Metales Pesados 2026'!H262:AW738,42,FALSE)</f>
        <v>12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2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68">
        <v>31639</v>
      </c>
      <c r="I263" s="49" t="s">
        <v>315</v>
      </c>
      <c r="J263" s="63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2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68">
        <v>173</v>
      </c>
      <c r="I264" s="49" t="s">
        <v>316</v>
      </c>
      <c r="J264" s="63">
        <f>VLOOKUP(H264,'Metales Pesados 2026'!H264:W740,16,FALSE)</f>
        <v>32</v>
      </c>
      <c r="K264" s="36">
        <f>VLOOKUP(H264,'Metales Pesados 2026'!H264:AJ740,29,FALSE)</f>
        <v>0</v>
      </c>
      <c r="L264" s="60">
        <f>VLOOKUP(H264,'Metales Pesados 2026'!H264:AW740,42,FALSE)</f>
        <v>28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2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68">
        <v>174</v>
      </c>
      <c r="I265" s="49" t="s">
        <v>317</v>
      </c>
      <c r="J265" s="63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2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68">
        <v>175</v>
      </c>
      <c r="I266" s="49" t="s">
        <v>318</v>
      </c>
      <c r="J266" s="63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2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68">
        <v>7035</v>
      </c>
      <c r="I267" s="49" t="s">
        <v>319</v>
      </c>
      <c r="J267" s="63">
        <f>VLOOKUP(H267,'Metales Pesados 2026'!H267:W743,16,FALSE)</f>
        <v>12</v>
      </c>
      <c r="K267" s="36">
        <f>VLOOKUP(H267,'Metales Pesados 2026'!H267:AJ743,29,FALSE)</f>
        <v>0</v>
      </c>
      <c r="L267" s="60">
        <f>VLOOKUP(H267,'Metales Pesados 2026'!H267:AW743,42,FALSE)</f>
        <v>11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2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68">
        <v>26298</v>
      </c>
      <c r="I268" s="49" t="s">
        <v>320</v>
      </c>
      <c r="J268" s="63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2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68">
        <v>150</v>
      </c>
      <c r="I269" s="49" t="s">
        <v>168</v>
      </c>
      <c r="J269" s="63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2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68">
        <v>151</v>
      </c>
      <c r="I270" s="49" t="s">
        <v>321</v>
      </c>
      <c r="J270" s="63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2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68">
        <v>152</v>
      </c>
      <c r="I271" s="49" t="s">
        <v>322</v>
      </c>
      <c r="J271" s="63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2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68">
        <v>293</v>
      </c>
      <c r="I272" s="49" t="s">
        <v>323</v>
      </c>
      <c r="J272" s="63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2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68">
        <v>136</v>
      </c>
      <c r="I273" s="49" t="s">
        <v>325</v>
      </c>
      <c r="J273" s="63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2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68">
        <v>153</v>
      </c>
      <c r="I274" s="49" t="s">
        <v>327</v>
      </c>
      <c r="J274" s="63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2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68">
        <v>154</v>
      </c>
      <c r="I275" s="49" t="s">
        <v>328</v>
      </c>
      <c r="J275" s="63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2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68">
        <v>155</v>
      </c>
      <c r="I276" s="49" t="s">
        <v>329</v>
      </c>
      <c r="J276" s="63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2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68">
        <v>156</v>
      </c>
      <c r="I277" s="49" t="s">
        <v>330</v>
      </c>
      <c r="J277" s="63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2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68">
        <v>137</v>
      </c>
      <c r="I278" s="49" t="s">
        <v>332</v>
      </c>
      <c r="J278" s="63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2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68">
        <v>139</v>
      </c>
      <c r="I279" s="49" t="s">
        <v>333</v>
      </c>
      <c r="J279" s="63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2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68">
        <v>140</v>
      </c>
      <c r="I280" s="49" t="s">
        <v>334</v>
      </c>
      <c r="J280" s="63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2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68">
        <v>141</v>
      </c>
      <c r="I281" s="49" t="s">
        <v>335</v>
      </c>
      <c r="J281" s="63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2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68">
        <v>6690</v>
      </c>
      <c r="I282" s="49" t="s">
        <v>336</v>
      </c>
      <c r="J282" s="63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2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68">
        <v>138</v>
      </c>
      <c r="I283" s="49" t="s">
        <v>534</v>
      </c>
      <c r="J283" s="63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2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68">
        <v>129</v>
      </c>
      <c r="I284" s="49" t="s">
        <v>338</v>
      </c>
      <c r="J284" s="63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2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68">
        <v>159</v>
      </c>
      <c r="I285" s="49" t="s">
        <v>340</v>
      </c>
      <c r="J285" s="63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2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68">
        <v>130</v>
      </c>
      <c r="I286" s="49" t="s">
        <v>341</v>
      </c>
      <c r="J286" s="63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2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68">
        <v>131</v>
      </c>
      <c r="I287" s="49" t="s">
        <v>342</v>
      </c>
      <c r="J287" s="63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2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68">
        <v>157</v>
      </c>
      <c r="I288" s="49" t="s">
        <v>344</v>
      </c>
      <c r="J288" s="63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2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68">
        <v>158</v>
      </c>
      <c r="I289" s="49" t="s">
        <v>345</v>
      </c>
      <c r="J289" s="63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2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68">
        <v>146</v>
      </c>
      <c r="I290" s="49" t="s">
        <v>347</v>
      </c>
      <c r="J290" s="63">
        <f>VLOOKUP(H290,'Metales Pesados 2026'!H290:W766,16,FALSE)</f>
        <v>624</v>
      </c>
      <c r="K290" s="36">
        <f>VLOOKUP(H290,'Metales Pesados 2026'!H290:AJ766,29,FALSE)</f>
        <v>0</v>
      </c>
      <c r="L290" s="60">
        <f>VLOOKUP(H290,'Metales Pesados 2026'!H290:AW766,42,FALSE)</f>
        <v>540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2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68">
        <v>147</v>
      </c>
      <c r="I291" s="49" t="s">
        <v>348</v>
      </c>
      <c r="J291" s="63">
        <f>VLOOKUP(H291,'Metales Pesados 2026'!H291:W767,16,FALSE)</f>
        <v>134</v>
      </c>
      <c r="K291" s="36">
        <f>VLOOKUP(H291,'Metales Pesados 2026'!H291:AJ767,29,FALSE)</f>
        <v>0</v>
      </c>
      <c r="L291" s="60">
        <f>VLOOKUP(H291,'Metales Pesados 2026'!H291:AW767,42,FALSE)</f>
        <v>109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2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68">
        <v>149</v>
      </c>
      <c r="I292" s="49" t="s">
        <v>349</v>
      </c>
      <c r="J292" s="63">
        <f>VLOOKUP(H292,'Metales Pesados 2026'!H292:W768,16,FALSE)</f>
        <v>219</v>
      </c>
      <c r="K292" s="36">
        <f>VLOOKUP(H292,'Metales Pesados 2026'!H292:AJ768,29,FALSE)</f>
        <v>0</v>
      </c>
      <c r="L292" s="60">
        <f>VLOOKUP(H292,'Metales Pesados 2026'!H292:AW768,42,FALSE)</f>
        <v>167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2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68">
        <v>148</v>
      </c>
      <c r="I293" s="49" t="s">
        <v>277</v>
      </c>
      <c r="J293" s="63">
        <f>VLOOKUP(H293,'Metales Pesados 2026'!H293:W769,16,FALSE)</f>
        <v>133</v>
      </c>
      <c r="K293" s="36">
        <f>VLOOKUP(H293,'Metales Pesados 2026'!H293:AJ769,29,FALSE)</f>
        <v>0</v>
      </c>
      <c r="L293" s="60">
        <f>VLOOKUP(H293,'Metales Pesados 2026'!H293:AW769,42,FALSE)</f>
        <v>100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2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68">
        <v>145</v>
      </c>
      <c r="I294" s="49" t="s">
        <v>350</v>
      </c>
      <c r="J294" s="63">
        <f>VLOOKUP(H294,'Metales Pesados 2026'!H294:W770,16,FALSE)</f>
        <v>66</v>
      </c>
      <c r="K294" s="36">
        <f>VLOOKUP(H294,'Metales Pesados 2026'!H294:AJ770,29,FALSE)</f>
        <v>0</v>
      </c>
      <c r="L294" s="60">
        <f>VLOOKUP(H294,'Metales Pesados 2026'!H294:AW770,42,FALSE)</f>
        <v>60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2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68">
        <v>142</v>
      </c>
      <c r="I295" s="49" t="s">
        <v>351</v>
      </c>
      <c r="J295" s="63">
        <f>VLOOKUP(H295,'Metales Pesados 2026'!H295:W771,16,FALSE)</f>
        <v>49</v>
      </c>
      <c r="K295" s="36">
        <f>VLOOKUP(H295,'Metales Pesados 2026'!H295:AJ771,29,FALSE)</f>
        <v>0</v>
      </c>
      <c r="L295" s="60">
        <f>VLOOKUP(H295,'Metales Pesados 2026'!H295:AW771,42,FALSE)</f>
        <v>36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2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68">
        <v>144</v>
      </c>
      <c r="I296" s="49" t="s">
        <v>352</v>
      </c>
      <c r="J296" s="63">
        <f>VLOOKUP(H296,'Metales Pesados 2026'!H296:W772,16,FALSE)</f>
        <v>108</v>
      </c>
      <c r="K296" s="36">
        <f>VLOOKUP(H296,'Metales Pesados 2026'!H296:AJ772,29,FALSE)</f>
        <v>0</v>
      </c>
      <c r="L296" s="60">
        <f>VLOOKUP(H296,'Metales Pesados 2026'!H296:AW772,42,FALSE)</f>
        <v>81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2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68">
        <v>143</v>
      </c>
      <c r="I297" s="49" t="s">
        <v>353</v>
      </c>
      <c r="J297" s="63">
        <f>VLOOKUP(H297,'Metales Pesados 2026'!H297:W773,16,FALSE)</f>
        <v>85</v>
      </c>
      <c r="K297" s="36">
        <f>VLOOKUP(H297,'Metales Pesados 2026'!H297:AJ773,29,FALSE)</f>
        <v>0</v>
      </c>
      <c r="L297" s="60">
        <f>VLOOKUP(H297,'Metales Pesados 2026'!H297:AW773,42,FALSE)</f>
        <v>64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2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68">
        <v>135</v>
      </c>
      <c r="I298" s="49" t="s">
        <v>356</v>
      </c>
      <c r="J298" s="63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2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68">
        <v>134</v>
      </c>
      <c r="I299" s="49" t="s">
        <v>357</v>
      </c>
      <c r="J299" s="63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2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68">
        <v>160</v>
      </c>
      <c r="I300" s="49" t="s">
        <v>358</v>
      </c>
      <c r="J300" s="63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2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68">
        <v>28768</v>
      </c>
      <c r="I301" s="49" t="s">
        <v>359</v>
      </c>
      <c r="J301" s="63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2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68">
        <v>132</v>
      </c>
      <c r="I302" s="49" t="s">
        <v>361</v>
      </c>
      <c r="J302" s="63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2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68">
        <v>133</v>
      </c>
      <c r="I303" s="49" t="s">
        <v>362</v>
      </c>
      <c r="J303" s="63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2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67">
        <v>211</v>
      </c>
      <c r="I304" s="49" t="s">
        <v>363</v>
      </c>
      <c r="J304" s="63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2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67">
        <v>7325</v>
      </c>
      <c r="I305" s="49" t="s">
        <v>364</v>
      </c>
      <c r="J305" s="63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2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67">
        <v>27540</v>
      </c>
      <c r="I306" s="50" t="s">
        <v>365</v>
      </c>
      <c r="J306" s="63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2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67">
        <v>27342</v>
      </c>
      <c r="I307" s="50" t="s">
        <v>366</v>
      </c>
      <c r="J307" s="63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2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67">
        <v>27447</v>
      </c>
      <c r="I308" s="50" t="s">
        <v>367</v>
      </c>
      <c r="J308" s="63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2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67">
        <v>213</v>
      </c>
      <c r="I309" s="49" t="s">
        <v>368</v>
      </c>
      <c r="J309" s="63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2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67">
        <v>214</v>
      </c>
      <c r="I310" s="49" t="s">
        <v>369</v>
      </c>
      <c r="J310" s="63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2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67">
        <v>215</v>
      </c>
      <c r="I311" s="49" t="s">
        <v>370</v>
      </c>
      <c r="J311" s="63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2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67">
        <v>216</v>
      </c>
      <c r="I312" s="49" t="s">
        <v>371</v>
      </c>
      <c r="J312" s="63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2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67">
        <v>220</v>
      </c>
      <c r="I313" s="49" t="s">
        <v>372</v>
      </c>
      <c r="J313" s="63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2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67">
        <v>7131</v>
      </c>
      <c r="I314" s="49" t="s">
        <v>373</v>
      </c>
      <c r="J314" s="63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2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67">
        <v>7132</v>
      </c>
      <c r="I315" s="49" t="s">
        <v>374</v>
      </c>
      <c r="J315" s="63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2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67">
        <v>7412</v>
      </c>
      <c r="I316" s="49" t="s">
        <v>375</v>
      </c>
      <c r="J316" s="63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2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67">
        <v>11579</v>
      </c>
      <c r="I317" s="49" t="s">
        <v>376</v>
      </c>
      <c r="J317" s="63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2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67">
        <v>16827</v>
      </c>
      <c r="I318" s="49" t="s">
        <v>377</v>
      </c>
      <c r="J318" s="63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2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67">
        <v>17570</v>
      </c>
      <c r="I319" s="49" t="s">
        <v>378</v>
      </c>
      <c r="J319" s="63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2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67">
        <v>228</v>
      </c>
      <c r="I320" s="49" t="s">
        <v>379</v>
      </c>
      <c r="J320" s="63">
        <f>VLOOKUP(H320,'Metales Pesados 2026'!H320:W796,16,FALSE)</f>
        <v>8</v>
      </c>
      <c r="K320" s="36">
        <f>VLOOKUP(H320,'Metales Pesados 2026'!H320:AJ796,29,FALSE)</f>
        <v>0</v>
      </c>
      <c r="L320" s="60">
        <f>VLOOKUP(H320,'Metales Pesados 2026'!H320:AW796,42,FALSE)</f>
        <v>8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2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67">
        <v>229</v>
      </c>
      <c r="I321" s="49" t="s">
        <v>380</v>
      </c>
      <c r="J321" s="63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2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67">
        <v>7326</v>
      </c>
      <c r="I322" s="49" t="s">
        <v>382</v>
      </c>
      <c r="J322" s="63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2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67">
        <v>225</v>
      </c>
      <c r="I323" s="49" t="s">
        <v>383</v>
      </c>
      <c r="J323" s="63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2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67">
        <v>222</v>
      </c>
      <c r="I324" s="49" t="s">
        <v>384</v>
      </c>
      <c r="J324" s="63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2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67">
        <v>223</v>
      </c>
      <c r="I325" s="49" t="s">
        <v>385</v>
      </c>
      <c r="J325" s="63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2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67">
        <v>221</v>
      </c>
      <c r="I326" s="49" t="s">
        <v>386</v>
      </c>
      <c r="J326" s="63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2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67">
        <v>9721</v>
      </c>
      <c r="I327" s="49" t="s">
        <v>387</v>
      </c>
      <c r="J327" s="63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2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67">
        <v>15311</v>
      </c>
      <c r="I328" s="49" t="s">
        <v>388</v>
      </c>
      <c r="J328" s="63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2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67">
        <v>303</v>
      </c>
      <c r="I329" s="49" t="s">
        <v>390</v>
      </c>
      <c r="J329" s="63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2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67">
        <v>10259</v>
      </c>
      <c r="I330" s="49" t="s">
        <v>391</v>
      </c>
      <c r="J330" s="63">
        <f>VLOOKUP(H330,'Metales Pesados 2026'!H330:W806,16,FALSE)</f>
        <v>4</v>
      </c>
      <c r="K330" s="36">
        <f>VLOOKUP(H330,'Metales Pesados 2026'!H330:AJ806,29,FALSE)</f>
        <v>0</v>
      </c>
      <c r="L330" s="60">
        <f>VLOOKUP(H330,'Metales Pesados 2026'!H330:AW806,42,FALSE)</f>
        <v>4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2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67">
        <v>11689</v>
      </c>
      <c r="I331" s="49" t="s">
        <v>392</v>
      </c>
      <c r="J331" s="63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2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67">
        <v>31222</v>
      </c>
      <c r="I332" s="49" t="s">
        <v>393</v>
      </c>
      <c r="J332" s="63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2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67">
        <v>224</v>
      </c>
      <c r="I333" s="49" t="s">
        <v>394</v>
      </c>
      <c r="J333" s="63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2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67">
        <v>6691</v>
      </c>
      <c r="I334" s="49" t="s">
        <v>395</v>
      </c>
      <c r="J334" s="63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2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67">
        <v>219</v>
      </c>
      <c r="I335" s="49" t="s">
        <v>396</v>
      </c>
      <c r="J335" s="63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2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67">
        <v>217</v>
      </c>
      <c r="I336" s="49" t="s">
        <v>541</v>
      </c>
      <c r="J336" s="63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2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67">
        <v>218</v>
      </c>
      <c r="I337" s="49" t="s">
        <v>397</v>
      </c>
      <c r="J337" s="63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2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67">
        <v>212</v>
      </c>
      <c r="I338" s="49" t="s">
        <v>398</v>
      </c>
      <c r="J338" s="63">
        <f>VLOOKUP(H338,'Metales Pesados 2026'!H338:W814,16,FALSE)</f>
        <v>15</v>
      </c>
      <c r="K338" s="36">
        <f>VLOOKUP(H338,'Metales Pesados 2026'!H338:AJ814,29,FALSE)</f>
        <v>0</v>
      </c>
      <c r="L338" s="60">
        <f>VLOOKUP(H338,'Metales Pesados 2026'!H338:AW814,42,FALSE)</f>
        <v>15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2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67">
        <v>232</v>
      </c>
      <c r="I339" s="49" t="s">
        <v>399</v>
      </c>
      <c r="J339" s="63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2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67">
        <v>231</v>
      </c>
      <c r="I340" s="49" t="s">
        <v>400</v>
      </c>
      <c r="J340" s="63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2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67">
        <v>230</v>
      </c>
      <c r="I341" s="49" t="s">
        <v>401</v>
      </c>
      <c r="J341" s="63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2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67">
        <v>234</v>
      </c>
      <c r="I342" s="49" t="s">
        <v>402</v>
      </c>
      <c r="J342" s="63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2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67">
        <v>227</v>
      </c>
      <c r="I343" s="49" t="s">
        <v>403</v>
      </c>
      <c r="J343" s="63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2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67">
        <v>226</v>
      </c>
      <c r="I344" s="49" t="s">
        <v>404</v>
      </c>
      <c r="J344" s="63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2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67">
        <v>9720</v>
      </c>
      <c r="I345" s="49" t="s">
        <v>405</v>
      </c>
      <c r="J345" s="63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2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67">
        <v>25338</v>
      </c>
      <c r="I346" s="49" t="s">
        <v>407</v>
      </c>
      <c r="J346" s="63">
        <f>VLOOKUP(H346,'Metales Pesados 2026'!H346:W822,16,FALSE)</f>
        <v>8</v>
      </c>
      <c r="K346" s="36">
        <f>VLOOKUP(H346,'Metales Pesados 2026'!H346:AJ822,29,FALSE)</f>
        <v>2</v>
      </c>
      <c r="L346" s="60">
        <f>VLOOKUP(H346,'Metales Pesados 2026'!H346:AW822,42,FALSE)</f>
        <v>8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2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67">
        <v>25393</v>
      </c>
      <c r="I347" s="49" t="s">
        <v>408</v>
      </c>
      <c r="J347" s="63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2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67">
        <v>7458</v>
      </c>
      <c r="I348" s="49" t="s">
        <v>149</v>
      </c>
      <c r="J348" s="63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2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67">
        <v>26168</v>
      </c>
      <c r="I349" s="49" t="s">
        <v>409</v>
      </c>
      <c r="J349" s="63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2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67">
        <v>31672</v>
      </c>
      <c r="I350" s="49" t="s">
        <v>543</v>
      </c>
      <c r="J350" s="63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2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0">
        <v>26697</v>
      </c>
      <c r="I351" s="49" t="s">
        <v>410</v>
      </c>
      <c r="J351" s="63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2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67">
        <v>26167</v>
      </c>
      <c r="I352" s="49" t="s">
        <v>411</v>
      </c>
      <c r="J352" s="63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2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67">
        <v>28374</v>
      </c>
      <c r="I353" s="49" t="s">
        <v>540</v>
      </c>
      <c r="J353" s="63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2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67">
        <v>31157</v>
      </c>
      <c r="I354" s="49" t="s">
        <v>412</v>
      </c>
      <c r="J354" s="63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2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67">
        <v>209</v>
      </c>
      <c r="I355" s="49" t="s">
        <v>414</v>
      </c>
      <c r="J355" s="63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2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67">
        <v>208</v>
      </c>
      <c r="I356" s="49" t="s">
        <v>415</v>
      </c>
      <c r="J356" s="63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2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67">
        <v>206</v>
      </c>
      <c r="I357" s="49" t="s">
        <v>416</v>
      </c>
      <c r="J357" s="63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2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67">
        <v>207</v>
      </c>
      <c r="I358" s="49" t="s">
        <v>417</v>
      </c>
      <c r="J358" s="63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2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67">
        <v>299</v>
      </c>
      <c r="I359" s="49" t="s">
        <v>217</v>
      </c>
      <c r="J359" s="63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2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67">
        <v>300</v>
      </c>
      <c r="I360" s="49" t="s">
        <v>418</v>
      </c>
      <c r="J360" s="63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2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67">
        <v>25340</v>
      </c>
      <c r="I361" s="49" t="s">
        <v>419</v>
      </c>
      <c r="J361" s="63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2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67">
        <v>301</v>
      </c>
      <c r="I362" s="49" t="s">
        <v>420</v>
      </c>
      <c r="J362" s="63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2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67">
        <v>6992</v>
      </c>
      <c r="I363" s="49" t="s">
        <v>421</v>
      </c>
      <c r="J363" s="63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2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67">
        <v>187</v>
      </c>
      <c r="I364" s="49" t="s">
        <v>422</v>
      </c>
      <c r="J364" s="63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2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67">
        <v>9723</v>
      </c>
      <c r="I365" s="49" t="s">
        <v>423</v>
      </c>
      <c r="J365" s="63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2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67">
        <v>186</v>
      </c>
      <c r="I366" s="49" t="s">
        <v>424</v>
      </c>
      <c r="J366" s="63">
        <f>VLOOKUP(H366,'Metales Pesados 2026'!H366:W842,16,FALSE)</f>
        <v>288</v>
      </c>
      <c r="K366" s="36">
        <f>VLOOKUP(H366,'Metales Pesados 2026'!H366:AJ842,29,FALSE)</f>
        <v>0</v>
      </c>
      <c r="L366" s="60">
        <f>VLOOKUP(H366,'Metales Pesados 2026'!H366:AW842,42,FALSE)</f>
        <v>223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2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67">
        <v>11687</v>
      </c>
      <c r="I367" s="49" t="s">
        <v>425</v>
      </c>
      <c r="J367" s="63">
        <f>VLOOKUP(H367,'Metales Pesados 2026'!H367:W843,16,FALSE)</f>
        <v>23</v>
      </c>
      <c r="K367" s="36">
        <f>VLOOKUP(H367,'Metales Pesados 2026'!H367:AJ843,29,FALSE)</f>
        <v>0</v>
      </c>
      <c r="L367" s="60">
        <f>VLOOKUP(H367,'Metales Pesados 2026'!H367:AW843,42,FALSE)</f>
        <v>14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2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67">
        <v>188</v>
      </c>
      <c r="I368" s="49" t="s">
        <v>426</v>
      </c>
      <c r="J368" s="63">
        <f>VLOOKUP(H368,'Metales Pesados 2026'!H368:W844,16,FALSE)</f>
        <v>17</v>
      </c>
      <c r="K368" s="36">
        <f>VLOOKUP(H368,'Metales Pesados 2026'!H368:AJ844,29,FALSE)</f>
        <v>0</v>
      </c>
      <c r="L368" s="60">
        <f>VLOOKUP(H368,'Metales Pesados 2026'!H368:AW844,42,FALSE)</f>
        <v>14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2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67">
        <v>189</v>
      </c>
      <c r="I369" s="49" t="s">
        <v>427</v>
      </c>
      <c r="J369" s="63">
        <f>VLOOKUP(H369,'Metales Pesados 2026'!H369:W845,16,FALSE)</f>
        <v>75</v>
      </c>
      <c r="K369" s="36">
        <f>VLOOKUP(H369,'Metales Pesados 2026'!H369:AJ845,29,FALSE)</f>
        <v>0</v>
      </c>
      <c r="L369" s="60">
        <f>VLOOKUP(H369,'Metales Pesados 2026'!H369:AW845,42,FALSE)</f>
        <v>55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2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67">
        <v>302</v>
      </c>
      <c r="I370" s="49" t="s">
        <v>428</v>
      </c>
      <c r="J370" s="63">
        <f>VLOOKUP(H370,'Metales Pesados 2026'!H370:W846,16,FALSE)</f>
        <v>77</v>
      </c>
      <c r="K370" s="36">
        <f>VLOOKUP(H370,'Metales Pesados 2026'!H370:AJ846,29,FALSE)</f>
        <v>17</v>
      </c>
      <c r="L370" s="60">
        <f>VLOOKUP(H370,'Metales Pesados 2026'!H370:AW846,42,FALSE)</f>
        <v>47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2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67">
        <v>304</v>
      </c>
      <c r="I371" s="49" t="s">
        <v>429</v>
      </c>
      <c r="J371" s="63">
        <f>VLOOKUP(H371,'Metales Pesados 2026'!H371:W847,16,FALSE)</f>
        <v>33</v>
      </c>
      <c r="K371" s="36">
        <f>VLOOKUP(H371,'Metales Pesados 2026'!H371:AJ847,29,FALSE)</f>
        <v>0</v>
      </c>
      <c r="L371" s="60">
        <f>VLOOKUP(H371,'Metales Pesados 2026'!H371:AW847,42,FALSE)</f>
        <v>4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2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67">
        <v>190</v>
      </c>
      <c r="I372" s="49" t="s">
        <v>430</v>
      </c>
      <c r="J372" s="63">
        <f>VLOOKUP(H372,'Metales Pesados 2026'!H372:W848,16,FALSE)</f>
        <v>13</v>
      </c>
      <c r="K372" s="36">
        <f>VLOOKUP(H372,'Metales Pesados 2026'!H372:AJ848,29,FALSE)</f>
        <v>0</v>
      </c>
      <c r="L372" s="60">
        <f>VLOOKUP(H372,'Metales Pesados 2026'!H372:AW848,42,FALSE)</f>
        <v>8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2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67">
        <v>7413</v>
      </c>
      <c r="I373" s="49" t="s">
        <v>431</v>
      </c>
      <c r="J373" s="63">
        <f>VLOOKUP(H373,'Metales Pesados 2026'!H373:W849,16,FALSE)</f>
        <v>19</v>
      </c>
      <c r="K373" s="36">
        <f>VLOOKUP(H373,'Metales Pesados 2026'!H373:AJ849,29,FALSE)</f>
        <v>0</v>
      </c>
      <c r="L373" s="60">
        <f>VLOOKUP(H373,'Metales Pesados 2026'!H373:AW849,42,FALSE)</f>
        <v>10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2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67">
        <v>7462</v>
      </c>
      <c r="I374" s="49" t="s">
        <v>432</v>
      </c>
      <c r="J374" s="63">
        <f>VLOOKUP(H374,'Metales Pesados 2026'!H374:W850,16,FALSE)</f>
        <v>8</v>
      </c>
      <c r="K374" s="36">
        <f>VLOOKUP(H374,'Metales Pesados 2026'!H374:AJ850,29,FALSE)</f>
        <v>0</v>
      </c>
      <c r="L374" s="60">
        <f>VLOOKUP(H374,'Metales Pesados 2026'!H374:AW850,42,FALSE)</f>
        <v>4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2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67">
        <v>9729</v>
      </c>
      <c r="I375" s="49" t="s">
        <v>433</v>
      </c>
      <c r="J375" s="63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2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67">
        <v>17571</v>
      </c>
      <c r="I376" s="49" t="s">
        <v>434</v>
      </c>
      <c r="J376" s="63">
        <f>VLOOKUP(H376,'Metales Pesados 2026'!H376:W852,16,FALSE)</f>
        <v>49</v>
      </c>
      <c r="K376" s="36">
        <f>VLOOKUP(H376,'Metales Pesados 2026'!H376:AJ852,29,FALSE)</f>
        <v>0</v>
      </c>
      <c r="L376" s="60">
        <f>VLOOKUP(H376,'Metales Pesados 2026'!H376:AW852,42,FALSE)</f>
        <v>39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2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67">
        <v>17572</v>
      </c>
      <c r="I377" s="49" t="s">
        <v>435</v>
      </c>
      <c r="J377" s="63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2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67">
        <v>17569</v>
      </c>
      <c r="I378" s="49" t="s">
        <v>436</v>
      </c>
      <c r="J378" s="63">
        <f>VLOOKUP(H378,'Metales Pesados 2026'!H378:W854,16,FALSE)</f>
        <v>74</v>
      </c>
      <c r="K378" s="36">
        <f>VLOOKUP(H378,'Metales Pesados 2026'!H378:AJ854,29,FALSE)</f>
        <v>0</v>
      </c>
      <c r="L378" s="60">
        <f>VLOOKUP(H378,'Metales Pesados 2026'!H378:AW854,42,FALSE)</f>
        <v>55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2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67">
        <v>202</v>
      </c>
      <c r="I379" s="49" t="s">
        <v>438</v>
      </c>
      <c r="J379" s="63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2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67">
        <v>27451</v>
      </c>
      <c r="I380" s="49" t="s">
        <v>439</v>
      </c>
      <c r="J380" s="63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2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67">
        <v>205</v>
      </c>
      <c r="I381" s="49" t="s">
        <v>440</v>
      </c>
      <c r="J381" s="63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2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67">
        <v>204</v>
      </c>
      <c r="I382" s="49" t="s">
        <v>441</v>
      </c>
      <c r="J382" s="63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2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67">
        <v>6695</v>
      </c>
      <c r="I383" s="49" t="s">
        <v>442</v>
      </c>
      <c r="J383" s="63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2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67">
        <v>15657</v>
      </c>
      <c r="I384" s="49" t="s">
        <v>443</v>
      </c>
      <c r="J384" s="63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2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67">
        <v>15854</v>
      </c>
      <c r="I385" s="49" t="s">
        <v>444</v>
      </c>
      <c r="J385" s="63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2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67">
        <v>17685</v>
      </c>
      <c r="I386" s="49" t="s">
        <v>445</v>
      </c>
      <c r="J386" s="63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2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67">
        <v>31671</v>
      </c>
      <c r="I387" s="49" t="s">
        <v>446</v>
      </c>
      <c r="J387" s="63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2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67">
        <v>31239</v>
      </c>
      <c r="I388" s="49" t="s">
        <v>447</v>
      </c>
      <c r="J388" s="63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2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67">
        <v>193</v>
      </c>
      <c r="I389" s="49" t="s">
        <v>448</v>
      </c>
      <c r="J389" s="63">
        <f>VLOOKUP(H389,'Metales Pesados 2026'!H389:W865,16,FALSE)</f>
        <v>343</v>
      </c>
      <c r="K389" s="36">
        <f>VLOOKUP(H389,'Metales Pesados 2026'!H389:AJ865,29,FALSE)</f>
        <v>0</v>
      </c>
      <c r="L389" s="60">
        <f>VLOOKUP(H389,'Metales Pesados 2026'!H389:AW865,42,FALSE)</f>
        <v>323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2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67">
        <v>194</v>
      </c>
      <c r="I390" s="49" t="s">
        <v>449</v>
      </c>
      <c r="J390" s="63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2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67">
        <v>196</v>
      </c>
      <c r="I391" s="49" t="s">
        <v>450</v>
      </c>
      <c r="J391" s="63">
        <f>VLOOKUP(H391,'Metales Pesados 2026'!H391:W867,16,FALSE)</f>
        <v>16</v>
      </c>
      <c r="K391" s="36">
        <f>VLOOKUP(H391,'Metales Pesados 2026'!H391:AJ867,29,FALSE)</f>
        <v>0</v>
      </c>
      <c r="L391" s="60">
        <f>VLOOKUP(H391,'Metales Pesados 2026'!H391:AW867,42,FALSE)</f>
        <v>16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2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67">
        <v>197</v>
      </c>
      <c r="I392" s="49" t="s">
        <v>451</v>
      </c>
      <c r="J392" s="63">
        <f>VLOOKUP(H392,'Metales Pesados 2026'!H392:W868,16,FALSE)</f>
        <v>144</v>
      </c>
      <c r="K392" s="36">
        <f>VLOOKUP(H392,'Metales Pesados 2026'!H392:AJ868,29,FALSE)</f>
        <v>6</v>
      </c>
      <c r="L392" s="60">
        <f>VLOOKUP(H392,'Metales Pesados 2026'!H392:AW868,42,FALSE)</f>
        <v>140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2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67">
        <v>199</v>
      </c>
      <c r="I393" s="49" t="s">
        <v>452</v>
      </c>
      <c r="J393" s="63">
        <f>VLOOKUP(H393,'Metales Pesados 2026'!H393:W869,16,FALSE)</f>
        <v>7</v>
      </c>
      <c r="K393" s="36">
        <f>VLOOKUP(H393,'Metales Pesados 2026'!H393:AJ869,29,FALSE)</f>
        <v>2</v>
      </c>
      <c r="L393" s="60">
        <f>VLOOKUP(H393,'Metales Pesados 2026'!H393:AW869,42,FALSE)</f>
        <v>7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2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67">
        <v>200</v>
      </c>
      <c r="I394" s="49" t="s">
        <v>453</v>
      </c>
      <c r="J394" s="63">
        <f>VLOOKUP(H394,'Metales Pesados 2026'!H394:W870,16,FALSE)</f>
        <v>24</v>
      </c>
      <c r="K394" s="36">
        <f>VLOOKUP(H394,'Metales Pesados 2026'!H394:AJ870,29,FALSE)</f>
        <v>0</v>
      </c>
      <c r="L394" s="60">
        <f>VLOOKUP(H394,'Metales Pesados 2026'!H394:AW870,42,FALSE)</f>
        <v>24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2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67">
        <v>201</v>
      </c>
      <c r="I395" s="49" t="s">
        <v>454</v>
      </c>
      <c r="J395" s="63">
        <f>VLOOKUP(H395,'Metales Pesados 2026'!H395:W871,16,FALSE)</f>
        <v>77</v>
      </c>
      <c r="K395" s="36">
        <f>VLOOKUP(H395,'Metales Pesados 2026'!H395:AJ871,29,FALSE)</f>
        <v>3</v>
      </c>
      <c r="L395" s="60">
        <f>VLOOKUP(H395,'Metales Pesados 2026'!H395:AW871,42,FALSE)</f>
        <v>72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2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67">
        <v>195</v>
      </c>
      <c r="I396" s="49" t="s">
        <v>455</v>
      </c>
      <c r="J396" s="63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2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67">
        <v>16641</v>
      </c>
      <c r="I397" s="49" t="s">
        <v>456</v>
      </c>
      <c r="J397" s="63">
        <f>VLOOKUP(H397,'Metales Pesados 2026'!H397:W873,16,FALSE)</f>
        <v>23</v>
      </c>
      <c r="K397" s="36">
        <f>VLOOKUP(H397,'Metales Pesados 2026'!H397:AJ873,29,FALSE)</f>
        <v>0</v>
      </c>
      <c r="L397" s="60">
        <f>VLOOKUP(H397,'Metales Pesados 2026'!H397:AW873,42,FALSE)</f>
        <v>23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2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67">
        <v>16651</v>
      </c>
      <c r="I398" s="49" t="s">
        <v>457</v>
      </c>
      <c r="J398" s="63">
        <f>VLOOKUP(H398,'Metales Pesados 2026'!H398:W874,16,FALSE)</f>
        <v>100</v>
      </c>
      <c r="K398" s="36">
        <f>VLOOKUP(H398,'Metales Pesados 2026'!H398:AJ874,29,FALSE)</f>
        <v>0</v>
      </c>
      <c r="L398" s="60">
        <f>VLOOKUP(H398,'Metales Pesados 2026'!H398:AW874,42,FALSE)</f>
        <v>97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2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67">
        <v>25346</v>
      </c>
      <c r="I399" s="49" t="s">
        <v>458</v>
      </c>
      <c r="J399" s="63">
        <f>VLOOKUP(H399,'Metales Pesados 2026'!H399:W875,16,FALSE)</f>
        <v>42</v>
      </c>
      <c r="K399" s="36">
        <f>VLOOKUP(H399,'Metales Pesados 2026'!H399:AJ875,29,FALSE)</f>
        <v>0</v>
      </c>
      <c r="L399" s="60">
        <f>VLOOKUP(H399,'Metales Pesados 2026'!H399:AW875,42,FALSE)</f>
        <v>42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2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67">
        <v>191</v>
      </c>
      <c r="I400" s="49" t="s">
        <v>459</v>
      </c>
      <c r="J400" s="63">
        <f>VLOOKUP(H400,'Metales Pesados 2026'!H400:W876,16,FALSE)</f>
        <v>63</v>
      </c>
      <c r="K400" s="36">
        <f>VLOOKUP(H400,'Metales Pesados 2026'!H400:AJ876,29,FALSE)</f>
        <v>9</v>
      </c>
      <c r="L400" s="60">
        <f>VLOOKUP(H400,'Metales Pesados 2026'!H400:AW876,42,FALSE)</f>
        <v>63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2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67">
        <v>192</v>
      </c>
      <c r="I401" s="49" t="s">
        <v>460</v>
      </c>
      <c r="J401" s="63">
        <f>VLOOKUP(H401,'Metales Pesados 2026'!H401:W877,16,FALSE)</f>
        <v>18</v>
      </c>
      <c r="K401" s="36">
        <f>VLOOKUP(H401,'Metales Pesados 2026'!H401:AJ877,29,FALSE)</f>
        <v>8</v>
      </c>
      <c r="L401" s="60">
        <f>VLOOKUP(H401,'Metales Pesados 2026'!H401:AW877,42,FALSE)</f>
        <v>7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2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67">
        <v>16653</v>
      </c>
      <c r="I402" s="49" t="s">
        <v>461</v>
      </c>
      <c r="J402" s="63">
        <f>VLOOKUP(H402,'Metales Pesados 2026'!H402:W878,16,FALSE)</f>
        <v>1</v>
      </c>
      <c r="K402" s="36">
        <f>VLOOKUP(H402,'Metales Pesados 2026'!H402:AJ878,29,FALSE)</f>
        <v>3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2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67">
        <v>26774</v>
      </c>
      <c r="I403" s="49" t="s">
        <v>462</v>
      </c>
      <c r="J403" s="63">
        <f>VLOOKUP(H403,'Metales Pesados 2026'!H403:W879,16,FALSE)</f>
        <v>2</v>
      </c>
      <c r="K403" s="36">
        <f>VLOOKUP(H403,'Metales Pesados 2026'!H403:AJ879,29,FALSE)</f>
        <v>2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2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67">
        <v>25343</v>
      </c>
      <c r="I404" s="49" t="s">
        <v>463</v>
      </c>
      <c r="J404" s="63">
        <f>VLOOKUP(H404,'Metales Pesados 2026'!H404:W880,16,FALSE)</f>
        <v>28</v>
      </c>
      <c r="K404" s="36">
        <f>VLOOKUP(H404,'Metales Pesados 2026'!H404:AJ880,29,FALSE)</f>
        <v>17</v>
      </c>
      <c r="L404" s="60">
        <f>VLOOKUP(H404,'Metales Pesados 2026'!H404:AW880,42,FALSE)</f>
        <v>12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2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68">
        <v>246</v>
      </c>
      <c r="I405" s="49" t="s">
        <v>466</v>
      </c>
      <c r="J405" s="63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2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68">
        <v>247</v>
      </c>
      <c r="I406" s="49" t="s">
        <v>467</v>
      </c>
      <c r="J406" s="63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2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68">
        <v>248</v>
      </c>
      <c r="I407" s="49" t="s">
        <v>468</v>
      </c>
      <c r="J407" s="63">
        <f>VLOOKUP(H407,'Metales Pesados 2026'!H407:W883,16,FALSE)</f>
        <v>1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2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68">
        <v>249</v>
      </c>
      <c r="I408" s="49" t="s">
        <v>469</v>
      </c>
      <c r="J408" s="63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2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68">
        <v>250</v>
      </c>
      <c r="I409" s="49" t="s">
        <v>470</v>
      </c>
      <c r="J409" s="63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2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68">
        <v>305</v>
      </c>
      <c r="I410" s="49" t="s">
        <v>471</v>
      </c>
      <c r="J410" s="63">
        <f>VLOOKUP(H410,'Metales Pesados 2026'!H410:W886,16,FALSE)</f>
        <v>17</v>
      </c>
      <c r="K410" s="36">
        <f>VLOOKUP(H410,'Metales Pesados 2026'!H410:AJ886,29,FALSE)</f>
        <v>18</v>
      </c>
      <c r="L410" s="60">
        <f>VLOOKUP(H410,'Metales Pesados 2026'!H410:AW886,42,FALSE)</f>
        <v>17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2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68">
        <v>6688</v>
      </c>
      <c r="I411" s="49" t="s">
        <v>472</v>
      </c>
      <c r="J411" s="63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2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68">
        <v>6730</v>
      </c>
      <c r="I412" s="49" t="s">
        <v>473</v>
      </c>
      <c r="J412" s="63">
        <f>VLOOKUP(H412,'Metales Pesados 2026'!H412:W888,16,FALSE)</f>
        <v>3</v>
      </c>
      <c r="K412" s="36">
        <f>VLOOKUP(H412,'Metales Pesados 2026'!H412:AJ888,29,FALSE)</f>
        <v>0</v>
      </c>
      <c r="L412" s="60">
        <f>VLOOKUP(H412,'Metales Pesados 2026'!H412:AW888,42,FALSE)</f>
        <v>3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2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68">
        <v>6731</v>
      </c>
      <c r="I413" s="49" t="s">
        <v>474</v>
      </c>
      <c r="J413" s="63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2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68">
        <v>26740</v>
      </c>
      <c r="I414" s="49" t="s">
        <v>475</v>
      </c>
      <c r="J414" s="63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2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68">
        <v>26741</v>
      </c>
      <c r="I415" s="49" t="s">
        <v>476</v>
      </c>
      <c r="J415" s="63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2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68">
        <v>25127</v>
      </c>
      <c r="I416" s="49" t="s">
        <v>477</v>
      </c>
      <c r="J416" s="63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2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68">
        <v>26287</v>
      </c>
      <c r="I417" s="49" t="s">
        <v>478</v>
      </c>
      <c r="J417" s="63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2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68">
        <v>235</v>
      </c>
      <c r="I418" s="49" t="s">
        <v>480</v>
      </c>
      <c r="J418" s="63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2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68">
        <v>27082</v>
      </c>
      <c r="I419" s="50" t="s">
        <v>481</v>
      </c>
      <c r="J419" s="63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2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68">
        <v>236</v>
      </c>
      <c r="I420" s="49" t="s">
        <v>482</v>
      </c>
      <c r="J420" s="63">
        <f>VLOOKUP(H420,'Metales Pesados 2026'!H420:W896,16,FALSE)</f>
        <v>0</v>
      </c>
      <c r="K420" s="36">
        <f>VLOOKUP(H420,'Metales Pesados 2026'!H420:AJ896,29,FALSE)</f>
        <v>2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2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68">
        <v>237</v>
      </c>
      <c r="I421" s="49" t="s">
        <v>483</v>
      </c>
      <c r="J421" s="63">
        <f>VLOOKUP(H421,'Metales Pesados 2026'!H421:W897,16,FALSE)</f>
        <v>0</v>
      </c>
      <c r="K421" s="36">
        <f>VLOOKUP(H421,'Metales Pesados 2026'!H421:AJ897,29,FALSE)</f>
        <v>5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2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68">
        <v>238</v>
      </c>
      <c r="I422" s="49" t="s">
        <v>484</v>
      </c>
      <c r="J422" s="63">
        <f>VLOOKUP(H422,'Metales Pesados 2026'!H422:W898,16,FALSE)</f>
        <v>0</v>
      </c>
      <c r="K422" s="36">
        <f>VLOOKUP(H422,'Metales Pesados 2026'!H422:AJ898,29,FALSE)</f>
        <v>15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2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68">
        <v>239</v>
      </c>
      <c r="I423" s="49" t="s">
        <v>485</v>
      </c>
      <c r="J423" s="63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2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68">
        <v>6687</v>
      </c>
      <c r="I424" s="49" t="s">
        <v>479</v>
      </c>
      <c r="J424" s="63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2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68">
        <v>6765</v>
      </c>
      <c r="I425" s="49" t="s">
        <v>486</v>
      </c>
      <c r="J425" s="63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2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68">
        <v>245</v>
      </c>
      <c r="I426" s="49" t="s">
        <v>488</v>
      </c>
      <c r="J426" s="63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2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67">
        <v>198</v>
      </c>
      <c r="I427" s="49" t="s">
        <v>489</v>
      </c>
      <c r="J427" s="63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2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67">
        <v>6729</v>
      </c>
      <c r="I428" s="49" t="s">
        <v>490</v>
      </c>
      <c r="J428" s="63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2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68">
        <v>240</v>
      </c>
      <c r="I429" s="49" t="s">
        <v>491</v>
      </c>
      <c r="J429" s="63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2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68">
        <v>244</v>
      </c>
      <c r="I430" s="49" t="s">
        <v>492</v>
      </c>
      <c r="J430" s="63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2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68">
        <v>241</v>
      </c>
      <c r="I431" s="49" t="s">
        <v>493</v>
      </c>
      <c r="J431" s="63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2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68">
        <v>242</v>
      </c>
      <c r="I432" s="49" t="s">
        <v>494</v>
      </c>
      <c r="J432" s="63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2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68">
        <v>243</v>
      </c>
      <c r="I433" s="49" t="s">
        <v>495</v>
      </c>
      <c r="J433" s="63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2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68">
        <v>6847</v>
      </c>
      <c r="I434" s="49" t="s">
        <v>496</v>
      </c>
      <c r="J434" s="63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2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68">
        <v>268</v>
      </c>
      <c r="I435" s="49" t="s">
        <v>498</v>
      </c>
      <c r="J435" s="63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2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68">
        <v>11690</v>
      </c>
      <c r="I436" s="49" t="s">
        <v>499</v>
      </c>
      <c r="J436" s="63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2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68">
        <v>262</v>
      </c>
      <c r="I437" s="49" t="s">
        <v>500</v>
      </c>
      <c r="J437" s="63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2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68">
        <v>266</v>
      </c>
      <c r="I438" s="49" t="s">
        <v>501</v>
      </c>
      <c r="J438" s="63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2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68">
        <v>267</v>
      </c>
      <c r="I439" s="49" t="s">
        <v>502</v>
      </c>
      <c r="J439" s="63">
        <f>VLOOKUP(H439,'Metales Pesados 2026'!H439:W915,16,FALSE)</f>
        <v>53</v>
      </c>
      <c r="K439" s="36">
        <f>VLOOKUP(H439,'Metales Pesados 2026'!H439:AJ915,29,FALSE)</f>
        <v>0</v>
      </c>
      <c r="L439" s="60">
        <f>VLOOKUP(H439,'Metales Pesados 2026'!H439:AW915,42,FALSE)</f>
        <v>42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2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68">
        <v>6740</v>
      </c>
      <c r="I440" s="49" t="s">
        <v>503</v>
      </c>
      <c r="J440" s="63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2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68">
        <v>269</v>
      </c>
      <c r="I441" s="49" t="s">
        <v>504</v>
      </c>
      <c r="J441" s="63">
        <f>VLOOKUP(H441,'Metales Pesados 2026'!H441:W917,16,FALSE)</f>
        <v>117</v>
      </c>
      <c r="K441" s="36">
        <f>VLOOKUP(H441,'Metales Pesados 2026'!H441:AJ917,29,FALSE)</f>
        <v>0</v>
      </c>
      <c r="L441" s="60">
        <f>VLOOKUP(H441,'Metales Pesados 2026'!H441:AW917,42,FALSE)</f>
        <v>91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2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68">
        <v>15140</v>
      </c>
      <c r="I442" s="49" t="s">
        <v>505</v>
      </c>
      <c r="J442" s="63">
        <f>VLOOKUP(H442,'Metales Pesados 2026'!H442:W918,16,FALSE)</f>
        <v>54</v>
      </c>
      <c r="K442" s="36">
        <f>VLOOKUP(H442,'Metales Pesados 2026'!H442:AJ918,29,FALSE)</f>
        <v>0</v>
      </c>
      <c r="L442" s="60">
        <f>VLOOKUP(H442,'Metales Pesados 2026'!H442:AW918,42,FALSE)</f>
        <v>40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2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68">
        <v>261</v>
      </c>
      <c r="I443" s="49" t="s">
        <v>506</v>
      </c>
      <c r="J443" s="63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2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68">
        <v>29014</v>
      </c>
      <c r="I444" s="49" t="s">
        <v>507</v>
      </c>
      <c r="J444" s="63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2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68">
        <v>29013</v>
      </c>
      <c r="I445" s="49" t="s">
        <v>508</v>
      </c>
      <c r="J445" s="63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2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68">
        <v>29012</v>
      </c>
      <c r="I446" s="49" t="s">
        <v>509</v>
      </c>
      <c r="J446" s="63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2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68">
        <v>260</v>
      </c>
      <c r="I447" s="49" t="s">
        <v>511</v>
      </c>
      <c r="J447" s="63">
        <f>VLOOKUP(H447,'Metales Pesados 2026'!H447:W923,16,FALSE)</f>
        <v>214</v>
      </c>
      <c r="K447" s="36">
        <f>VLOOKUP(H447,'Metales Pesados 2026'!H447:AJ923,29,FALSE)</f>
        <v>26</v>
      </c>
      <c r="L447" s="60">
        <f>VLOOKUP(H447,'Metales Pesados 2026'!H447:AW923,42,FALSE)</f>
        <v>183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2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68">
        <v>307</v>
      </c>
      <c r="I448" s="49" t="s">
        <v>512</v>
      </c>
      <c r="J448" s="63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2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68">
        <v>265</v>
      </c>
      <c r="I449" s="49" t="s">
        <v>513</v>
      </c>
      <c r="J449" s="63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2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68">
        <v>258</v>
      </c>
      <c r="I450" s="49" t="s">
        <v>514</v>
      </c>
      <c r="J450" s="63">
        <f>VLOOKUP(H450,'Metales Pesados 2026'!H450:W926,16,FALSE)</f>
        <v>466</v>
      </c>
      <c r="K450" s="36">
        <f>VLOOKUP(H450,'Metales Pesados 2026'!H450:AJ926,29,FALSE)</f>
        <v>33</v>
      </c>
      <c r="L450" s="60">
        <f>VLOOKUP(H450,'Metales Pesados 2026'!H450:AW926,42,FALSE)</f>
        <v>407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2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68">
        <v>259</v>
      </c>
      <c r="I451" s="49" t="s">
        <v>515</v>
      </c>
      <c r="J451" s="63">
        <f>VLOOKUP(H451,'Metales Pesados 2026'!H451:W927,16,FALSE)</f>
        <v>408</v>
      </c>
      <c r="K451" s="36">
        <f>VLOOKUP(H451,'Metales Pesados 2026'!H451:AJ927,29,FALSE)</f>
        <v>0</v>
      </c>
      <c r="L451" s="60">
        <f>VLOOKUP(H451,'Metales Pesados 2026'!H451:AW927,42,FALSE)</f>
        <v>359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2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68">
        <v>30205</v>
      </c>
      <c r="I452" s="49" t="s">
        <v>516</v>
      </c>
      <c r="J452" s="63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2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68">
        <v>263</v>
      </c>
      <c r="I453" s="49" t="s">
        <v>517</v>
      </c>
      <c r="J453" s="63">
        <f>VLOOKUP(H453,'Metales Pesados 2026'!H453:W929,16,FALSE)</f>
        <v>117</v>
      </c>
      <c r="K453" s="36">
        <f>VLOOKUP(H453,'Metales Pesados 2026'!H453:AJ929,29,FALSE)</f>
        <v>0</v>
      </c>
      <c r="L453" s="60">
        <f>VLOOKUP(H453,'Metales Pesados 2026'!H453:AW929,42,FALSE)</f>
        <v>113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2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68">
        <v>264</v>
      </c>
      <c r="I454" s="49" t="s">
        <v>518</v>
      </c>
      <c r="J454" s="63">
        <f>VLOOKUP(H454,'Metales Pesados 2026'!H454:W930,16,FALSE)</f>
        <v>469</v>
      </c>
      <c r="K454" s="36">
        <f>VLOOKUP(H454,'Metales Pesados 2026'!H454:AJ930,29,FALSE)</f>
        <v>0</v>
      </c>
      <c r="L454" s="60">
        <f>VLOOKUP(H454,'Metales Pesados 2026'!H454:AW930,42,FALSE)</f>
        <v>451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2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68">
        <v>30509</v>
      </c>
      <c r="I455" s="49" t="s">
        <v>519</v>
      </c>
      <c r="J455" s="63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2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68">
        <v>251</v>
      </c>
      <c r="I456" s="49" t="s">
        <v>521</v>
      </c>
      <c r="J456" s="63">
        <f>VLOOKUP(H456,'Metales Pesados 2026'!H456:W932,16,FALSE)</f>
        <v>27</v>
      </c>
      <c r="K456" s="36">
        <f>VLOOKUP(H456,'Metales Pesados 2026'!H456:AJ932,29,FALSE)</f>
        <v>19</v>
      </c>
      <c r="L456" s="60">
        <f>VLOOKUP(H456,'Metales Pesados 2026'!H456:AW932,42,FALSE)</f>
        <v>23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2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68">
        <v>252</v>
      </c>
      <c r="I457" s="49" t="s">
        <v>522</v>
      </c>
      <c r="J457" s="63">
        <f>VLOOKUP(H457,'Metales Pesados 2026'!H457:W933,16,FALSE)</f>
        <v>13</v>
      </c>
      <c r="K457" s="36">
        <f>VLOOKUP(H457,'Metales Pesados 2026'!H457:AJ933,29,FALSE)</f>
        <v>26</v>
      </c>
      <c r="L457" s="60">
        <f>VLOOKUP(H457,'Metales Pesados 2026'!H457:AW933,42,FALSE)</f>
        <v>13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2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68">
        <v>253</v>
      </c>
      <c r="I458" s="49" t="s">
        <v>523</v>
      </c>
      <c r="J458" s="63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2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68">
        <v>254</v>
      </c>
      <c r="I459" s="49" t="s">
        <v>524</v>
      </c>
      <c r="J459" s="63">
        <f>VLOOKUP(H459,'Metales Pesados 2026'!H459:W935,16,FALSE)</f>
        <v>11</v>
      </c>
      <c r="K459" s="36">
        <f>VLOOKUP(H459,'Metales Pesados 2026'!H459:AJ935,29,FALSE)</f>
        <v>17</v>
      </c>
      <c r="L459" s="60">
        <f>VLOOKUP(H459,'Metales Pesados 2026'!H459:AW935,42,FALSE)</f>
        <v>7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2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68">
        <v>255</v>
      </c>
      <c r="I460" s="49" t="s">
        <v>525</v>
      </c>
      <c r="J460" s="63">
        <f>VLOOKUP(H460,'Metales Pesados 2026'!H460:W936,16,FALSE)</f>
        <v>40</v>
      </c>
      <c r="K460" s="36">
        <f>VLOOKUP(H460,'Metales Pesados 2026'!H460:AJ936,29,FALSE)</f>
        <v>34</v>
      </c>
      <c r="L460" s="60">
        <f>VLOOKUP(H460,'Metales Pesados 2026'!H460:AW936,42,FALSE)</f>
        <v>30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2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68">
        <v>256</v>
      </c>
      <c r="I461" s="49" t="s">
        <v>526</v>
      </c>
      <c r="J461" s="63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2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68">
        <v>257</v>
      </c>
      <c r="I462" s="49" t="s">
        <v>527</v>
      </c>
      <c r="J462" s="63">
        <f>VLOOKUP(H462,'Metales Pesados 2026'!H462:W938,16,FALSE)</f>
        <v>29</v>
      </c>
      <c r="K462" s="36">
        <f>VLOOKUP(H462,'Metales Pesados 2026'!H462:AJ938,29,FALSE)</f>
        <v>15</v>
      </c>
      <c r="L462" s="60">
        <f>VLOOKUP(H462,'Metales Pesados 2026'!H462:AW938,42,FALSE)</f>
        <v>23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2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68">
        <v>11691</v>
      </c>
      <c r="I463" s="49" t="s">
        <v>528</v>
      </c>
      <c r="J463" s="63">
        <f>VLOOKUP(H463,'Metales Pesados 2026'!H463:W939,16,FALSE)</f>
        <v>28</v>
      </c>
      <c r="K463" s="36">
        <f>VLOOKUP(H463,'Metales Pesados 2026'!H463:AJ939,29,FALSE)</f>
        <v>13</v>
      </c>
      <c r="L463" s="60">
        <f>VLOOKUP(H463,'Metales Pesados 2026'!H463:AW939,42,FALSE)</f>
        <v>20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2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68">
        <v>6826</v>
      </c>
      <c r="I464" s="49" t="s">
        <v>529</v>
      </c>
      <c r="J464" s="63">
        <f>VLOOKUP(H464,'Metales Pesados 2026'!H464:W940,16,FALSE)</f>
        <v>26</v>
      </c>
      <c r="K464" s="36">
        <f>VLOOKUP(H464,'Metales Pesados 2026'!H464:AJ940,29,FALSE)</f>
        <v>33</v>
      </c>
      <c r="L464" s="60">
        <f>VLOOKUP(H464,'Metales Pesados 2026'!H464:AW940,42,FALSE)</f>
        <v>24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2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68">
        <v>7014</v>
      </c>
      <c r="I465" s="49" t="s">
        <v>530</v>
      </c>
      <c r="J465" s="63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2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68">
        <v>24414</v>
      </c>
      <c r="I466" s="49" t="s">
        <v>531</v>
      </c>
      <c r="J466" s="63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2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68">
        <v>30202</v>
      </c>
      <c r="I467" s="49" t="s">
        <v>532</v>
      </c>
      <c r="J467" s="63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2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68">
        <v>32394</v>
      </c>
      <c r="I468" s="49" t="s">
        <v>542</v>
      </c>
      <c r="J468" s="63">
        <f>VLOOKUP(H468,'Metales Pesados 2026'!H468:W960,16,FALSE)</f>
        <v>134</v>
      </c>
      <c r="K468" s="36">
        <f>VLOOKUP(H468,'Metales Pesados 2026'!H468:AJ960,29,FALSE)</f>
        <v>9</v>
      </c>
      <c r="L468" s="60">
        <f>VLOOKUP(H468,'Metales Pesados 2026'!H468:AW960,42,FALSE)</f>
        <v>118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2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68">
        <v>32283</v>
      </c>
      <c r="I469" s="49" t="s">
        <v>563</v>
      </c>
      <c r="J469" s="63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2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68">
        <v>32416</v>
      </c>
      <c r="I470" s="49" t="s">
        <v>564</v>
      </c>
      <c r="J470" s="63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2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68">
        <v>32291</v>
      </c>
      <c r="I471" s="49" t="s">
        <v>565</v>
      </c>
      <c r="J471" s="63">
        <f>VLOOKUP(H471,'Metales Pesados 2026'!H471:W963,16,FALSE)</f>
        <v>153</v>
      </c>
      <c r="K471" s="36">
        <f>VLOOKUP(H471,'Metales Pesados 2026'!H471:AJ963,29,FALSE)</f>
        <v>0</v>
      </c>
      <c r="L471" s="60">
        <f>VLOOKUP(H471,'Metales Pesados 2026'!H471:AW963,42,FALSE)</f>
        <v>140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2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68">
        <v>32710</v>
      </c>
      <c r="I472" s="49" t="s">
        <v>571</v>
      </c>
      <c r="J472" s="63">
        <f>VLOOKUP(H472,'Metales Pesados 2026'!H472:W964,16,FALSE)</f>
        <v>528</v>
      </c>
      <c r="K472" s="36">
        <f>VLOOKUP(H472,'Metales Pesados 2026'!H472:AJ964,29,FALSE)</f>
        <v>11</v>
      </c>
      <c r="L472" s="60">
        <f>VLOOKUP(H472,'Metales Pesados 2026'!H472:AW964,42,FALSE)</f>
        <v>492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2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68">
        <v>21486</v>
      </c>
      <c r="I473" s="49" t="s">
        <v>533</v>
      </c>
      <c r="J473" s="63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2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68">
        <v>32367</v>
      </c>
      <c r="I474" s="49" t="s">
        <v>580</v>
      </c>
      <c r="J474" s="63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2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68">
        <v>32534</v>
      </c>
      <c r="I475" s="49" t="s">
        <v>581</v>
      </c>
      <c r="J475" s="63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2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68">
        <v>32646</v>
      </c>
      <c r="I476" s="49" t="s">
        <v>582</v>
      </c>
      <c r="J476" s="63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2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68">
        <v>32517</v>
      </c>
      <c r="I477" s="49" t="s">
        <v>583</v>
      </c>
      <c r="J477" s="63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2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68">
        <v>32719</v>
      </c>
      <c r="I478" s="49" t="s">
        <v>584</v>
      </c>
      <c r="J478" s="63">
        <f>VLOOKUP(H478,'Metales Pesados 2026'!H478:W970,16,FALSE)</f>
        <v>29</v>
      </c>
      <c r="K478" s="36">
        <f>VLOOKUP(H478,'Metales Pesados 2026'!H478:AJ970,29,FALSE)</f>
        <v>0</v>
      </c>
      <c r="L478" s="60">
        <f>VLOOKUP(H478,'Metales Pesados 2026'!H478:AW970,42,FALSE)</f>
        <v>27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2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68">
        <v>32745</v>
      </c>
      <c r="I479" s="49" t="s">
        <v>585</v>
      </c>
      <c r="J479" s="63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2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68">
        <v>32709</v>
      </c>
      <c r="I480" s="49" t="s">
        <v>586</v>
      </c>
      <c r="J480" s="63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2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68">
        <v>32465</v>
      </c>
      <c r="I481" s="49" t="s">
        <v>587</v>
      </c>
      <c r="J481" s="63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2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68">
        <v>33095</v>
      </c>
      <c r="I482" s="49" t="s">
        <v>588</v>
      </c>
      <c r="J482" s="63">
        <f>VLOOKUP(H482,'Metales Pesados 2026'!H482:W974,16,FALSE)</f>
        <v>18</v>
      </c>
      <c r="K482" s="36">
        <f>VLOOKUP(H482,'Metales Pesados 2026'!H482:AJ974,29,FALSE)</f>
        <v>0</v>
      </c>
      <c r="L482" s="60">
        <f>VLOOKUP(H482,'Metales Pesados 2026'!H482:AW974,42,FALSE)</f>
        <v>14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2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68">
        <v>33130</v>
      </c>
      <c r="I483" s="49" t="s">
        <v>590</v>
      </c>
      <c r="J483" s="63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2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68">
        <v>32852</v>
      </c>
      <c r="I484" s="49" t="s">
        <v>591</v>
      </c>
      <c r="J484" s="63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2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68">
        <v>32851</v>
      </c>
      <c r="I485" s="49" t="s">
        <v>592</v>
      </c>
      <c r="J485" s="63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2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68">
        <v>33385</v>
      </c>
      <c r="I486" s="49" t="s">
        <v>593</v>
      </c>
      <c r="J486" s="63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2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68">
        <v>33384</v>
      </c>
      <c r="I487" s="49" t="s">
        <v>594</v>
      </c>
      <c r="J487" s="63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2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68">
        <v>33683</v>
      </c>
      <c r="I488" s="49" t="s">
        <v>595</v>
      </c>
      <c r="J488" s="63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2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68">
        <v>34149</v>
      </c>
      <c r="I489" s="49" t="s">
        <v>596</v>
      </c>
      <c r="J489" s="63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2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68">
        <v>34150</v>
      </c>
      <c r="I490" s="49" t="s">
        <v>597</v>
      </c>
      <c r="J490" s="63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2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68">
        <v>34151</v>
      </c>
      <c r="I491" s="49" t="s">
        <v>598</v>
      </c>
      <c r="J491" s="63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2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68">
        <v>34507</v>
      </c>
      <c r="I492" s="49" t="s">
        <v>601</v>
      </c>
      <c r="J492" s="63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2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68">
        <v>34501</v>
      </c>
      <c r="I493" s="49" t="s">
        <v>602</v>
      </c>
      <c r="J493" s="63">
        <f>VLOOKUP(H493,'Metales Pesados 2026'!H493:W985,16,FALSE)</f>
        <v>212</v>
      </c>
      <c r="K493" s="36">
        <f>VLOOKUP(H493,'Metales Pesados 2026'!H493:AJ985,29,FALSE)</f>
        <v>0</v>
      </c>
      <c r="L493" s="60">
        <f>VLOOKUP(H493,'Metales Pesados 2026'!H493:AW985,42,FALSE)</f>
        <v>196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2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68">
        <v>34472</v>
      </c>
      <c r="I494" s="49" t="s">
        <v>603</v>
      </c>
      <c r="J494" s="63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2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68">
        <v>34983</v>
      </c>
      <c r="I495" s="49" t="s">
        <v>604</v>
      </c>
      <c r="J495" s="63">
        <f>VLOOKUP(H495,'Metales Pesados 2026'!H495:W987,16,FALSE)</f>
        <v>0</v>
      </c>
      <c r="K495" s="36">
        <f>VLOOKUP(H495,'Metales Pesados 2026'!H495:AJ987,29,FALSE)</f>
        <v>0</v>
      </c>
      <c r="L495" s="60">
        <f>VLOOKUP(H495,'Metales Pesados 2026'!H495:AW987,42,FALSE)</f>
        <v>0</v>
      </c>
      <c r="M495" s="36">
        <f>VLOOKUP(H495,'Metales Pesados 2026'!H495:BJ987,55,FALSE)</f>
        <v>0</v>
      </c>
      <c r="N495" s="36">
        <f>VLOOKUP(H495,'Metales Pesados 2026'!H495:BW987,68,FALSE)</f>
        <v>0</v>
      </c>
      <c r="O495" s="36">
        <f>VLOOKUP(H495,'Metales Pesados 2026'!H495:CJ987,81,FALSE)</f>
        <v>0</v>
      </c>
      <c r="P495" s="60">
        <f>VLOOKUP(H495,'Metales Pesados 2026'!H495:CW987,94,FALSE)</f>
        <v>0</v>
      </c>
    </row>
    <row r="496" spans="1:16" x14ac:dyDescent="0.2">
      <c r="A496" s="46" t="s">
        <v>22</v>
      </c>
      <c r="B496" s="46" t="s">
        <v>23</v>
      </c>
      <c r="C496" s="82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68">
        <v>37328</v>
      </c>
      <c r="I496" s="49" t="s">
        <v>647</v>
      </c>
      <c r="J496" s="63">
        <f>VLOOKUP(H496,'Metales Pesados 2026'!H496:W988,16,FALSE)</f>
        <v>0</v>
      </c>
      <c r="K496" s="36">
        <f>VLOOKUP(H496,'Metales Pesados 2026'!H496:AJ988,29,FALSE)</f>
        <v>0</v>
      </c>
      <c r="L496" s="60">
        <f>VLOOKUP(H496,'Metales Pesados 2026'!H496:AW988,42,FALSE)</f>
        <v>0</v>
      </c>
      <c r="M496" s="36">
        <f>VLOOKUP(H496,'Metales Pesados 2026'!H496:BJ988,55,FALSE)</f>
        <v>0</v>
      </c>
      <c r="N496" s="36">
        <f>VLOOKUP(H496,'Metales Pesados 2026'!H496:BW988,68,FALSE)</f>
        <v>0</v>
      </c>
      <c r="O496" s="36">
        <f>VLOOKUP(H496,'Metales Pesados 2026'!H496:CJ988,81,FALSE)</f>
        <v>0</v>
      </c>
      <c r="P496" s="60">
        <f>VLOOKUP(H496,'Metales Pesados 2026'!H496:CW988,94,FALSE)</f>
        <v>0</v>
      </c>
    </row>
    <row r="497" spans="1:16" x14ac:dyDescent="0.2">
      <c r="A497" s="46" t="s">
        <v>6</v>
      </c>
      <c r="B497" s="46" t="s">
        <v>100</v>
      </c>
      <c r="C497" s="82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68">
        <v>37475</v>
      </c>
      <c r="I497" s="49" t="s">
        <v>648</v>
      </c>
      <c r="J497" s="63">
        <f>VLOOKUP(H497,'Metales Pesados 2026'!H497:W989,16,FALSE)</f>
        <v>10</v>
      </c>
      <c r="K497" s="36">
        <f>VLOOKUP(H497,'Metales Pesados 2026'!H497:AJ989,29,FALSE)</f>
        <v>0</v>
      </c>
      <c r="L497" s="60">
        <f>VLOOKUP(H497,'Metales Pesados 2026'!H497:AW989,42,FALSE)</f>
        <v>9</v>
      </c>
      <c r="M497" s="36">
        <f>VLOOKUP(H497,'Metales Pesados 2026'!H497:BJ989,55,FALSE)</f>
        <v>0</v>
      </c>
      <c r="N497" s="36">
        <f>VLOOKUP(H497,'Metales Pesados 2026'!H497:BW989,68,FALSE)</f>
        <v>0</v>
      </c>
      <c r="O497" s="36">
        <f>VLOOKUP(H497,'Metales Pesados 2026'!H497:CJ989,81,FALSE)</f>
        <v>0</v>
      </c>
      <c r="P497" s="60">
        <f>VLOOKUP(H497,'Metales Pesados 2026'!H497:CW989,94,FALSE)</f>
        <v>0</v>
      </c>
    </row>
    <row r="498" spans="1:16" x14ac:dyDescent="0.2">
      <c r="A498" s="46" t="s">
        <v>22</v>
      </c>
      <c r="B498" s="46" t="s">
        <v>295</v>
      </c>
      <c r="C498" s="82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68">
        <v>37887</v>
      </c>
      <c r="I498" s="49" t="s">
        <v>649</v>
      </c>
      <c r="J498" s="63">
        <f>VLOOKUP(H498,'Metales Pesados 2026'!H498:W990,16,FALSE)</f>
        <v>0</v>
      </c>
      <c r="K498" s="36">
        <f>VLOOKUP(H498,'Metales Pesados 2026'!H498:AJ990,29,FALSE)</f>
        <v>0</v>
      </c>
      <c r="L498" s="60">
        <f>VLOOKUP(H498,'Metales Pesados 2026'!H498:AW990,42,FALSE)</f>
        <v>0</v>
      </c>
      <c r="M498" s="36">
        <f>VLOOKUP(H498,'Metales Pesados 2026'!H498:BJ990,55,FALSE)</f>
        <v>0</v>
      </c>
      <c r="N498" s="36">
        <f>VLOOKUP(H498,'Metales Pesados 2026'!H498:BW990,68,FALSE)</f>
        <v>0</v>
      </c>
      <c r="O498" s="36">
        <f>VLOOKUP(H498,'Metales Pesados 2026'!H498:CJ990,81,FALSE)</f>
        <v>0</v>
      </c>
      <c r="P498" s="60">
        <f>VLOOKUP(H498,'Metales Pesados 2026'!H498:CW990,94,FALSE)</f>
        <v>0</v>
      </c>
    </row>
    <row r="499" spans="1:16" x14ac:dyDescent="0.2">
      <c r="A499" s="64" t="s">
        <v>6</v>
      </c>
      <c r="B499" s="64" t="s">
        <v>47</v>
      </c>
      <c r="C499" s="82">
        <v>400</v>
      </c>
      <c r="D499" s="46" t="s">
        <v>610</v>
      </c>
      <c r="E499" s="64" t="s">
        <v>25</v>
      </c>
      <c r="F499" s="64" t="s">
        <v>48</v>
      </c>
      <c r="G499" s="65" t="s">
        <v>39</v>
      </c>
      <c r="H499" s="72">
        <v>33980</v>
      </c>
      <c r="I499" s="66" t="s">
        <v>599</v>
      </c>
      <c r="J499" s="63">
        <f>VLOOKUP(H499,'Metales Pesados 2026'!H499:W991,16,FALSE)</f>
        <v>0</v>
      </c>
      <c r="K499" s="36">
        <f>VLOOKUP(H499,'Metales Pesados 2026'!H499:AJ991,29,FALSE)</f>
        <v>0</v>
      </c>
      <c r="L499" s="60">
        <f>VLOOKUP(H499,'Metales Pesados 2026'!H499:AW991,42,FALSE)</f>
        <v>0</v>
      </c>
      <c r="M499" s="36">
        <f>VLOOKUP(H499,'Metales Pesados 2026'!H499:BJ991,55,FALSE)</f>
        <v>0</v>
      </c>
      <c r="N499" s="36">
        <f>VLOOKUP(H499,'Metales Pesados 2026'!H499:BW991,68,FALSE)</f>
        <v>0</v>
      </c>
      <c r="O499" s="36">
        <f>VLOOKUP(H499,'Metales Pesados 2026'!H499:CJ991,81,FALSE)</f>
        <v>0</v>
      </c>
      <c r="P499" s="60">
        <f>VLOOKUP(H499,'Metales Pesados 2026'!H499:CW991,94,FALSE)</f>
        <v>0</v>
      </c>
    </row>
    <row r="500" spans="1:16" x14ac:dyDescent="0.2">
      <c r="A500" s="1" t="s">
        <v>204</v>
      </c>
      <c r="B500" s="1" t="s">
        <v>226</v>
      </c>
      <c r="C500" s="2">
        <v>407</v>
      </c>
      <c r="D500" s="1" t="s">
        <v>610</v>
      </c>
      <c r="E500" s="1" t="s">
        <v>204</v>
      </c>
      <c r="F500" s="1" t="s">
        <v>227</v>
      </c>
      <c r="G500" s="166" t="s">
        <v>535</v>
      </c>
      <c r="H500" s="2">
        <v>38169</v>
      </c>
      <c r="I500" s="1" t="s">
        <v>683</v>
      </c>
      <c r="J500" s="63">
        <f>VLOOKUP(H500,'Metales Pesados 2026'!H500:W992,16,FALSE)</f>
        <v>0</v>
      </c>
      <c r="K500" s="36">
        <f>VLOOKUP(H500,'Metales Pesados 2026'!H500:AJ992,29,FALSE)</f>
        <v>0</v>
      </c>
      <c r="L500" s="60">
        <f>VLOOKUP(H500,'Metales Pesados 2026'!H500:AW992,42,FALSE)</f>
        <v>0</v>
      </c>
      <c r="M500" s="36">
        <f>VLOOKUP(H500,'Metales Pesados 2026'!H500:BJ992,55,FALSE)</f>
        <v>0</v>
      </c>
      <c r="N500" s="36">
        <f>VLOOKUP(H500,'Metales Pesados 2026'!H500:BW992,68,FALSE)</f>
        <v>0</v>
      </c>
      <c r="O500" s="36">
        <f>VLOOKUP(H500,'Metales Pesados 2026'!H500:CJ992,81,FALSE)</f>
        <v>0</v>
      </c>
      <c r="P500" s="60">
        <f>VLOOKUP(H500,'Metales Pesados 2026'!H500:CW992,94,FALSE)</f>
        <v>0</v>
      </c>
    </row>
    <row r="501" spans="1:16" x14ac:dyDescent="0.2">
      <c r="A501" s="1" t="s">
        <v>204</v>
      </c>
      <c r="B501" s="1" t="s">
        <v>226</v>
      </c>
      <c r="C501" s="2">
        <v>407</v>
      </c>
      <c r="D501" s="1" t="s">
        <v>612</v>
      </c>
      <c r="E501" s="1" t="s">
        <v>204</v>
      </c>
      <c r="F501" s="1" t="s">
        <v>227</v>
      </c>
      <c r="G501" s="166" t="s">
        <v>535</v>
      </c>
      <c r="H501" s="2">
        <v>38171</v>
      </c>
      <c r="I501" s="1" t="s">
        <v>684</v>
      </c>
      <c r="J501" s="63">
        <f>VLOOKUP(H501,'Metales Pesados 2026'!H501:W993,16,FALSE)</f>
        <v>0</v>
      </c>
      <c r="K501" s="36">
        <f>VLOOKUP(H501,'Metales Pesados 2026'!H501:AJ993,29,FALSE)</f>
        <v>0</v>
      </c>
      <c r="L501" s="60">
        <f>VLOOKUP(H501,'Metales Pesados 2026'!H501:AW993,42,FALSE)</f>
        <v>0</v>
      </c>
      <c r="M501" s="36">
        <f>VLOOKUP(H501,'Metales Pesados 2026'!H501:BJ993,55,FALSE)</f>
        <v>0</v>
      </c>
      <c r="N501" s="36">
        <f>VLOOKUP(H501,'Metales Pesados 2026'!H501:BW993,68,FALSE)</f>
        <v>0</v>
      </c>
      <c r="O501" s="36">
        <f>VLOOKUP(H501,'Metales Pesados 2026'!H501:CJ993,81,FALSE)</f>
        <v>0</v>
      </c>
      <c r="P501" s="60">
        <f>VLOOKUP(H501,'Metales Pesados 2026'!H501:CW993,94,FALSE)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1" priority="18"/>
  </conditionalFormatting>
  <conditionalFormatting sqref="H500">
    <cfRule type="duplicateValues" dxfId="10" priority="4"/>
    <cfRule type="duplicateValues" dxfId="9" priority="5"/>
    <cfRule type="duplicateValues" dxfId="8" priority="6"/>
  </conditionalFormatting>
  <conditionalFormatting sqref="H501">
    <cfRule type="duplicateValues" dxfId="7" priority="1"/>
    <cfRule type="duplicateValues" dxfId="6" priority="2"/>
    <cfRule type="duplicateValues" dxfId="5" priority="3"/>
  </conditionalFormatting>
  <conditionalFormatting sqref="H502:H1048576 H5:H6">
    <cfRule type="duplicateValues" dxfId="4" priority="11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9"/>
    </row>
    <row r="2" spans="1:19" ht="15" thickBot="1" x14ac:dyDescent="0.35"/>
    <row r="3" spans="1:19" ht="18.600000000000001" thickBot="1" x14ac:dyDescent="0.4">
      <c r="A3" s="191" t="s">
        <v>616</v>
      </c>
      <c r="B3" s="192"/>
      <c r="C3" s="192"/>
      <c r="D3" s="193"/>
      <c r="F3" s="194" t="s">
        <v>617</v>
      </c>
      <c r="G3" s="195"/>
      <c r="H3" s="195"/>
      <c r="I3" s="196"/>
      <c r="K3" s="191" t="s">
        <v>618</v>
      </c>
      <c r="L3" s="192"/>
      <c r="M3" s="192"/>
      <c r="N3" s="193"/>
      <c r="P3" s="194" t="s">
        <v>619</v>
      </c>
      <c r="Q3" s="195"/>
      <c r="R3" s="195"/>
      <c r="S3" s="196"/>
    </row>
    <row r="4" spans="1:19" ht="15" thickBot="1" x14ac:dyDescent="0.35">
      <c r="A4" s="95" t="s">
        <v>614</v>
      </c>
      <c r="B4" s="95" t="s">
        <v>615</v>
      </c>
      <c r="C4" s="93" t="s">
        <v>572</v>
      </c>
      <c r="D4" s="94" t="s">
        <v>573</v>
      </c>
      <c r="F4" s="96" t="s">
        <v>614</v>
      </c>
      <c r="G4" s="96" t="s">
        <v>615</v>
      </c>
      <c r="H4" s="97" t="s">
        <v>572</v>
      </c>
      <c r="I4" s="98" t="s">
        <v>573</v>
      </c>
      <c r="K4" s="95" t="s">
        <v>614</v>
      </c>
      <c r="L4" s="95" t="s">
        <v>615</v>
      </c>
      <c r="M4" s="93" t="s">
        <v>572</v>
      </c>
      <c r="N4" s="94" t="s">
        <v>573</v>
      </c>
      <c r="P4" s="96" t="s">
        <v>614</v>
      </c>
      <c r="Q4" s="96" t="s">
        <v>615</v>
      </c>
      <c r="R4" s="97" t="s">
        <v>572</v>
      </c>
      <c r="S4" s="98" t="s">
        <v>573</v>
      </c>
    </row>
    <row r="5" spans="1:19" x14ac:dyDescent="0.3">
      <c r="A5" s="87">
        <v>403</v>
      </c>
      <c r="B5" s="88" t="s">
        <v>607</v>
      </c>
      <c r="C5" s="84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87">
        <v>403</v>
      </c>
      <c r="G5" s="88" t="s">
        <v>607</v>
      </c>
      <c r="H5" s="84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87">
        <v>403</v>
      </c>
      <c r="L5" s="88" t="s">
        <v>607</v>
      </c>
      <c r="M5" s="84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87">
        <v>403</v>
      </c>
      <c r="Q5" s="88" t="s">
        <v>607</v>
      </c>
      <c r="R5" s="84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89">
        <v>402</v>
      </c>
      <c r="B6" s="90" t="s">
        <v>608</v>
      </c>
      <c r="C6" s="85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89">
        <v>402</v>
      </c>
      <c r="G6" s="90" t="s">
        <v>608</v>
      </c>
      <c r="H6" s="85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89">
        <v>402</v>
      </c>
      <c r="L6" s="90" t="s">
        <v>608</v>
      </c>
      <c r="M6" s="85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89">
        <v>402</v>
      </c>
      <c r="Q6" s="90" t="s">
        <v>608</v>
      </c>
      <c r="R6" s="85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89">
        <v>405</v>
      </c>
      <c r="B7" s="90" t="s">
        <v>609</v>
      </c>
      <c r="C7" s="85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89">
        <v>405</v>
      </c>
      <c r="G7" s="90" t="s">
        <v>609</v>
      </c>
      <c r="H7" s="85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89">
        <v>405</v>
      </c>
      <c r="L7" s="90" t="s">
        <v>609</v>
      </c>
      <c r="M7" s="85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89">
        <v>405</v>
      </c>
      <c r="Q7" s="90" t="s">
        <v>609</v>
      </c>
      <c r="R7" s="85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89">
        <v>400</v>
      </c>
      <c r="B8" s="90" t="s">
        <v>610</v>
      </c>
      <c r="C8" s="85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2818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72</v>
      </c>
      <c r="F8" s="89">
        <v>400</v>
      </c>
      <c r="G8" s="90" t="s">
        <v>610</v>
      </c>
      <c r="H8" s="85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3601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141</v>
      </c>
      <c r="K8" s="89">
        <v>400</v>
      </c>
      <c r="L8" s="90" t="s">
        <v>610</v>
      </c>
      <c r="M8" s="85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89">
        <v>400</v>
      </c>
      <c r="Q8" s="90" t="s">
        <v>610</v>
      </c>
      <c r="R8" s="85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89">
        <v>406</v>
      </c>
      <c r="B9" s="90" t="s">
        <v>611</v>
      </c>
      <c r="C9" s="85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76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89">
        <v>406</v>
      </c>
      <c r="G9" s="90" t="s">
        <v>611</v>
      </c>
      <c r="H9" s="85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49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89">
        <v>406</v>
      </c>
      <c r="L9" s="90" t="s">
        <v>611</v>
      </c>
      <c r="M9" s="85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89">
        <v>406</v>
      </c>
      <c r="Q9" s="90" t="s">
        <v>611</v>
      </c>
      <c r="R9" s="85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89">
        <v>407</v>
      </c>
      <c r="B10" s="90" t="s">
        <v>612</v>
      </c>
      <c r="C10" s="85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835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38</v>
      </c>
      <c r="F10" s="89">
        <v>407</v>
      </c>
      <c r="G10" s="90" t="s">
        <v>612</v>
      </c>
      <c r="H10" s="85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259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48</v>
      </c>
      <c r="K10" s="89">
        <v>407</v>
      </c>
      <c r="L10" s="90" t="s">
        <v>612</v>
      </c>
      <c r="M10" s="85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89">
        <v>407</v>
      </c>
      <c r="Q10" s="90" t="s">
        <v>612</v>
      </c>
      <c r="R10" s="85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89">
        <v>401</v>
      </c>
      <c r="B11" s="90" t="s">
        <v>16</v>
      </c>
      <c r="C11" s="85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1089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30</v>
      </c>
      <c r="F11" s="89">
        <v>401</v>
      </c>
      <c r="G11" s="90" t="s">
        <v>16</v>
      </c>
      <c r="H11" s="85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705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39</v>
      </c>
      <c r="K11" s="89">
        <v>401</v>
      </c>
      <c r="L11" s="90" t="s">
        <v>16</v>
      </c>
      <c r="M11" s="85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89">
        <v>401</v>
      </c>
      <c r="Q11" s="90" t="s">
        <v>16</v>
      </c>
      <c r="R11" s="85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1">
        <v>404</v>
      </c>
      <c r="B12" s="92" t="s">
        <v>464</v>
      </c>
      <c r="C12" s="86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1279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171</v>
      </c>
      <c r="F12" s="91">
        <v>404</v>
      </c>
      <c r="G12" s="92" t="s">
        <v>464</v>
      </c>
      <c r="H12" s="86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1026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85</v>
      </c>
      <c r="K12" s="91">
        <v>404</v>
      </c>
      <c r="L12" s="92" t="s">
        <v>464</v>
      </c>
      <c r="M12" s="86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1">
        <v>404</v>
      </c>
      <c r="Q12" s="92" t="s">
        <v>464</v>
      </c>
      <c r="R12" s="86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2"/>
      <c r="B13" s="100" t="s">
        <v>620</v>
      </c>
      <c r="C13" s="99">
        <f>SUM(C5:C12)</f>
        <v>6097</v>
      </c>
      <c r="D13" s="99">
        <f>SUM(D5:D12)</f>
        <v>311</v>
      </c>
      <c r="G13" s="100" t="s">
        <v>620</v>
      </c>
      <c r="H13" s="99">
        <f>SUM(H5:H12)</f>
        <v>5640</v>
      </c>
      <c r="I13" s="99">
        <f>SUM(I5:I12)</f>
        <v>313</v>
      </c>
      <c r="L13" s="100" t="s">
        <v>620</v>
      </c>
      <c r="M13" s="99">
        <f>SUM(M5:M12)</f>
        <v>0</v>
      </c>
      <c r="N13" s="99">
        <f>SUM(N5:N12)</f>
        <v>0</v>
      </c>
      <c r="Q13" s="100" t="s">
        <v>620</v>
      </c>
      <c r="R13" s="99">
        <f>SUM(R5:R12)</f>
        <v>0</v>
      </c>
      <c r="S13" s="99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9"/>
    </row>
    <row r="2" spans="1:11" ht="18.600000000000001" thickBot="1" x14ac:dyDescent="0.4">
      <c r="A2" s="203" t="s">
        <v>616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</row>
    <row r="3" spans="1:11" ht="18.600000000000001" thickBot="1" x14ac:dyDescent="0.4">
      <c r="A3" s="103"/>
      <c r="B3" s="104"/>
      <c r="C3" s="200" t="s">
        <v>572</v>
      </c>
      <c r="D3" s="201"/>
      <c r="E3" s="202"/>
      <c r="F3" s="200" t="s">
        <v>626</v>
      </c>
      <c r="G3" s="201"/>
      <c r="H3" s="202"/>
      <c r="I3" s="200" t="s">
        <v>627</v>
      </c>
      <c r="J3" s="201"/>
      <c r="K3" s="202"/>
    </row>
    <row r="4" spans="1:11" ht="15" thickBot="1" x14ac:dyDescent="0.35">
      <c r="A4" s="95" t="s">
        <v>614</v>
      </c>
      <c r="B4" s="95" t="s">
        <v>615</v>
      </c>
      <c r="C4" s="101" t="s">
        <v>621</v>
      </c>
      <c r="D4" s="101" t="s">
        <v>623</v>
      </c>
      <c r="E4" s="101" t="s">
        <v>625</v>
      </c>
      <c r="F4" s="102" t="s">
        <v>622</v>
      </c>
      <c r="G4" s="102" t="s">
        <v>624</v>
      </c>
      <c r="H4" s="102" t="s">
        <v>625</v>
      </c>
      <c r="I4" s="126" t="s">
        <v>560</v>
      </c>
      <c r="J4" s="126" t="s">
        <v>557</v>
      </c>
      <c r="K4" s="126" t="s">
        <v>625</v>
      </c>
    </row>
    <row r="5" spans="1:11" x14ac:dyDescent="0.3">
      <c r="A5" s="87">
        <v>403</v>
      </c>
      <c r="B5" s="88" t="s">
        <v>607</v>
      </c>
      <c r="C5" s="122"/>
      <c r="D5" s="105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06">
        <f t="shared" ref="E5:E10" si="0">IFERROR(D5/C5,0)*100</f>
        <v>0</v>
      </c>
      <c r="F5" s="107"/>
      <c r="G5" s="107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08">
        <f t="shared" ref="H5:H13" si="1">IFERROR(G5/F5,0)*100</f>
        <v>0</v>
      </c>
      <c r="I5" s="127">
        <f>+C5+F5</f>
        <v>0</v>
      </c>
      <c r="J5" s="127">
        <f>+D5+G5</f>
        <v>0</v>
      </c>
      <c r="K5" s="128">
        <f t="shared" ref="K5:K13" si="2">IFERROR(J5/I5,0)*100</f>
        <v>0</v>
      </c>
    </row>
    <row r="6" spans="1:11" x14ac:dyDescent="0.3">
      <c r="A6" s="89">
        <v>402</v>
      </c>
      <c r="B6" s="90" t="s">
        <v>608</v>
      </c>
      <c r="C6" s="123"/>
      <c r="D6" s="109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0">
        <f t="shared" si="0"/>
        <v>0</v>
      </c>
      <c r="F6" s="111"/>
      <c r="G6" s="111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12">
        <f t="shared" si="1"/>
        <v>0</v>
      </c>
      <c r="I6" s="129">
        <f t="shared" ref="I6:I13" si="3">+C6+F6</f>
        <v>0</v>
      </c>
      <c r="J6" s="129">
        <f t="shared" ref="J6:J13" si="4">+D6+G6</f>
        <v>0</v>
      </c>
      <c r="K6" s="130">
        <f t="shared" si="2"/>
        <v>0</v>
      </c>
    </row>
    <row r="7" spans="1:11" x14ac:dyDescent="0.3">
      <c r="A7" s="89">
        <v>405</v>
      </c>
      <c r="B7" s="90" t="s">
        <v>609</v>
      </c>
      <c r="C7" s="123"/>
      <c r="D7" s="109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0">
        <f t="shared" si="0"/>
        <v>0</v>
      </c>
      <c r="F7" s="111"/>
      <c r="G7" s="111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12">
        <f t="shared" si="1"/>
        <v>0</v>
      </c>
      <c r="I7" s="129">
        <f t="shared" si="3"/>
        <v>0</v>
      </c>
      <c r="J7" s="129">
        <f t="shared" si="4"/>
        <v>0</v>
      </c>
      <c r="K7" s="130">
        <f t="shared" si="2"/>
        <v>0</v>
      </c>
    </row>
    <row r="8" spans="1:11" x14ac:dyDescent="0.3">
      <c r="A8" s="89">
        <v>400</v>
      </c>
      <c r="B8" s="90" t="s">
        <v>610</v>
      </c>
      <c r="C8" s="123"/>
      <c r="D8" s="109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2818</v>
      </c>
      <c r="E8" s="110">
        <f t="shared" si="0"/>
        <v>0</v>
      </c>
      <c r="F8" s="111"/>
      <c r="G8" s="111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72</v>
      </c>
      <c r="H8" s="112">
        <f t="shared" si="1"/>
        <v>0</v>
      </c>
      <c r="I8" s="129">
        <f t="shared" si="3"/>
        <v>0</v>
      </c>
      <c r="J8" s="129">
        <f t="shared" si="4"/>
        <v>2890</v>
      </c>
      <c r="K8" s="130">
        <f t="shared" si="2"/>
        <v>0</v>
      </c>
    </row>
    <row r="9" spans="1:11" x14ac:dyDescent="0.3">
      <c r="A9" s="89">
        <v>406</v>
      </c>
      <c r="B9" s="90" t="s">
        <v>611</v>
      </c>
      <c r="C9" s="123"/>
      <c r="D9" s="109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76</v>
      </c>
      <c r="E9" s="110">
        <f t="shared" si="0"/>
        <v>0</v>
      </c>
      <c r="F9" s="111"/>
      <c r="G9" s="111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12">
        <f t="shared" si="1"/>
        <v>0</v>
      </c>
      <c r="I9" s="129">
        <f t="shared" si="3"/>
        <v>0</v>
      </c>
      <c r="J9" s="129">
        <f t="shared" si="4"/>
        <v>76</v>
      </c>
      <c r="K9" s="130">
        <f t="shared" si="2"/>
        <v>0</v>
      </c>
    </row>
    <row r="10" spans="1:11" x14ac:dyDescent="0.3">
      <c r="A10" s="89">
        <v>407</v>
      </c>
      <c r="B10" s="90" t="s">
        <v>612</v>
      </c>
      <c r="C10" s="123"/>
      <c r="D10" s="109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835</v>
      </c>
      <c r="E10" s="110">
        <f t="shared" si="0"/>
        <v>0</v>
      </c>
      <c r="F10" s="111"/>
      <c r="G10" s="111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38</v>
      </c>
      <c r="H10" s="112">
        <f t="shared" si="1"/>
        <v>0</v>
      </c>
      <c r="I10" s="129">
        <f t="shared" si="3"/>
        <v>0</v>
      </c>
      <c r="J10" s="129">
        <f t="shared" si="4"/>
        <v>873</v>
      </c>
      <c r="K10" s="130">
        <f t="shared" si="2"/>
        <v>0</v>
      </c>
    </row>
    <row r="11" spans="1:11" x14ac:dyDescent="0.3">
      <c r="A11" s="89">
        <v>401</v>
      </c>
      <c r="B11" s="90" t="s">
        <v>16</v>
      </c>
      <c r="C11" s="123"/>
      <c r="D11" s="109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1089</v>
      </c>
      <c r="E11" s="110">
        <f>IFERROR(D11/C11,0)*100</f>
        <v>0</v>
      </c>
      <c r="F11" s="111"/>
      <c r="G11" s="111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30</v>
      </c>
      <c r="H11" s="113">
        <f t="shared" si="1"/>
        <v>0</v>
      </c>
      <c r="I11" s="129">
        <f t="shared" si="3"/>
        <v>0</v>
      </c>
      <c r="J11" s="129">
        <f t="shared" si="4"/>
        <v>1119</v>
      </c>
      <c r="K11" s="130">
        <f t="shared" si="2"/>
        <v>0</v>
      </c>
    </row>
    <row r="12" spans="1:11" ht="15" thickBot="1" x14ac:dyDescent="0.35">
      <c r="A12" s="91">
        <v>404</v>
      </c>
      <c r="B12" s="92" t="s">
        <v>464</v>
      </c>
      <c r="C12" s="124"/>
      <c r="D12" s="114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1279</v>
      </c>
      <c r="E12" s="115">
        <f t="shared" ref="E12:E13" si="5">IFERROR(D12/C12,0)*100</f>
        <v>0</v>
      </c>
      <c r="F12" s="116"/>
      <c r="G12" s="116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171</v>
      </c>
      <c r="H12" s="117">
        <f t="shared" si="1"/>
        <v>0</v>
      </c>
      <c r="I12" s="131">
        <f t="shared" si="3"/>
        <v>0</v>
      </c>
      <c r="J12" s="131">
        <f t="shared" si="4"/>
        <v>1450</v>
      </c>
      <c r="K12" s="132">
        <f t="shared" si="2"/>
        <v>0</v>
      </c>
    </row>
    <row r="13" spans="1:11" ht="15" thickBot="1" x14ac:dyDescent="0.35">
      <c r="A13" s="82"/>
      <c r="B13" s="100" t="s">
        <v>620</v>
      </c>
      <c r="C13" s="125"/>
      <c r="D13" s="118">
        <f>SUM(D5:D12)</f>
        <v>6097</v>
      </c>
      <c r="E13" s="119">
        <f t="shared" si="5"/>
        <v>0</v>
      </c>
      <c r="F13" s="120"/>
      <c r="G13" s="120">
        <f>SUM(G5:G12)</f>
        <v>311</v>
      </c>
      <c r="H13" s="121">
        <f t="shared" si="1"/>
        <v>0</v>
      </c>
      <c r="I13" s="133">
        <f t="shared" si="3"/>
        <v>0</v>
      </c>
      <c r="J13" s="133">
        <f t="shared" si="4"/>
        <v>6408</v>
      </c>
      <c r="K13" s="134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I5" sqref="I5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5" width="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79" t="s">
        <v>641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1"/>
      <c r="O1" s="179" t="s">
        <v>644</v>
      </c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1"/>
    </row>
    <row r="2" spans="1:27" x14ac:dyDescent="0.3">
      <c r="A2" s="140" t="s">
        <v>606</v>
      </c>
      <c r="B2" s="26">
        <v>400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O2" s="140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38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38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39" t="s">
        <v>25</v>
      </c>
      <c r="B5" s="216">
        <v>10</v>
      </c>
      <c r="C5" s="216">
        <v>9</v>
      </c>
      <c r="D5" s="216">
        <v>137</v>
      </c>
      <c r="E5" s="216">
        <v>152</v>
      </c>
      <c r="F5" s="216">
        <v>16</v>
      </c>
      <c r="G5" s="216">
        <v>0</v>
      </c>
      <c r="H5" s="216">
        <v>0</v>
      </c>
      <c r="I5" s="216">
        <v>0</v>
      </c>
      <c r="J5" s="216">
        <v>0</v>
      </c>
      <c r="K5" s="216">
        <v>0</v>
      </c>
      <c r="L5" s="216">
        <v>0</v>
      </c>
      <c r="M5" s="216">
        <v>0</v>
      </c>
      <c r="O5" s="139" t="s">
        <v>25</v>
      </c>
      <c r="P5" s="26">
        <v>0</v>
      </c>
      <c r="Q5" s="26">
        <v>0</v>
      </c>
      <c r="R5" s="26">
        <v>0</v>
      </c>
      <c r="S5" s="2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</row>
    <row r="6" spans="1:27" x14ac:dyDescent="0.3">
      <c r="A6" s="139" t="s">
        <v>19</v>
      </c>
      <c r="B6" s="216">
        <v>118</v>
      </c>
      <c r="C6" s="216">
        <v>87</v>
      </c>
      <c r="D6" s="216">
        <v>803</v>
      </c>
      <c r="E6" s="216">
        <v>1103</v>
      </c>
      <c r="F6" s="216">
        <v>666</v>
      </c>
      <c r="G6" s="216"/>
      <c r="H6" s="216"/>
      <c r="I6" s="216"/>
      <c r="J6" s="216"/>
      <c r="K6" s="216"/>
      <c r="L6" s="216"/>
      <c r="M6" s="216"/>
      <c r="O6" s="139" t="s">
        <v>19</v>
      </c>
      <c r="P6" s="26">
        <v>0</v>
      </c>
      <c r="Q6" s="26">
        <v>2</v>
      </c>
      <c r="R6" s="26">
        <v>70</v>
      </c>
      <c r="S6" s="26">
        <v>64</v>
      </c>
      <c r="T6" s="26">
        <v>1</v>
      </c>
      <c r="U6" s="26"/>
      <c r="V6" s="26"/>
      <c r="W6" s="26"/>
      <c r="X6" s="26"/>
      <c r="Y6" s="26"/>
      <c r="Z6" s="26"/>
      <c r="AA6" s="26"/>
    </row>
    <row r="7" spans="1:27" x14ac:dyDescent="0.3">
      <c r="A7" s="139" t="s">
        <v>173</v>
      </c>
      <c r="B7" s="216">
        <v>0</v>
      </c>
      <c r="C7" s="216">
        <v>0</v>
      </c>
      <c r="D7" s="216">
        <v>464</v>
      </c>
      <c r="E7" s="216">
        <v>785</v>
      </c>
      <c r="F7" s="216">
        <v>203</v>
      </c>
      <c r="G7" s="216"/>
      <c r="H7" s="216"/>
      <c r="I7" s="216"/>
      <c r="J7" s="216"/>
      <c r="K7" s="216"/>
      <c r="L7" s="216"/>
      <c r="M7" s="216"/>
      <c r="O7" s="139" t="s">
        <v>173</v>
      </c>
      <c r="P7" s="26">
        <v>0</v>
      </c>
      <c r="Q7" s="26">
        <v>0</v>
      </c>
      <c r="R7" s="26">
        <v>0</v>
      </c>
      <c r="S7" s="26">
        <v>30</v>
      </c>
      <c r="T7" s="26">
        <v>0</v>
      </c>
      <c r="U7" s="26"/>
      <c r="V7" s="26"/>
      <c r="W7" s="26"/>
      <c r="X7" s="26"/>
      <c r="Y7" s="26"/>
      <c r="Z7" s="26"/>
      <c r="AA7" s="26"/>
    </row>
    <row r="8" spans="1:27" x14ac:dyDescent="0.3">
      <c r="A8" s="139" t="s">
        <v>168</v>
      </c>
      <c r="B8" s="216">
        <v>714</v>
      </c>
      <c r="C8" s="216">
        <v>243</v>
      </c>
      <c r="D8" s="216">
        <v>204</v>
      </c>
      <c r="E8" s="216">
        <v>116</v>
      </c>
      <c r="F8" s="216">
        <v>24</v>
      </c>
      <c r="G8" s="216"/>
      <c r="H8" s="216"/>
      <c r="I8" s="216"/>
      <c r="J8" s="216"/>
      <c r="K8" s="216"/>
      <c r="L8" s="216"/>
      <c r="M8" s="216"/>
      <c r="O8" s="139" t="s">
        <v>168</v>
      </c>
      <c r="P8" s="26">
        <v>0</v>
      </c>
      <c r="Q8" s="26">
        <v>0</v>
      </c>
      <c r="R8" s="26">
        <v>0</v>
      </c>
      <c r="S8" s="26">
        <v>0</v>
      </c>
      <c r="T8" s="26">
        <v>0</v>
      </c>
      <c r="U8" s="26"/>
      <c r="V8" s="26"/>
      <c r="W8" s="26"/>
      <c r="X8" s="26"/>
      <c r="Y8" s="26"/>
      <c r="Z8" s="26"/>
      <c r="AA8" s="26"/>
    </row>
    <row r="9" spans="1:27" x14ac:dyDescent="0.3">
      <c r="A9" s="26" t="s">
        <v>628</v>
      </c>
      <c r="B9" s="216">
        <v>842</v>
      </c>
      <c r="C9" s="216">
        <v>339</v>
      </c>
      <c r="D9" s="216">
        <v>1608</v>
      </c>
      <c r="E9" s="216">
        <v>2156</v>
      </c>
      <c r="F9" s="216">
        <v>909</v>
      </c>
      <c r="G9" s="216">
        <v>0</v>
      </c>
      <c r="H9" s="216">
        <v>0</v>
      </c>
      <c r="I9" s="216">
        <v>0</v>
      </c>
      <c r="J9" s="216">
        <v>0</v>
      </c>
      <c r="K9" s="216">
        <v>0</v>
      </c>
      <c r="L9" s="216">
        <v>0</v>
      </c>
      <c r="M9" s="216">
        <v>0</v>
      </c>
      <c r="O9" s="139" t="s">
        <v>628</v>
      </c>
      <c r="P9" s="26">
        <v>0</v>
      </c>
      <c r="Q9" s="26">
        <v>2</v>
      </c>
      <c r="R9" s="26">
        <v>70</v>
      </c>
      <c r="S9" s="26">
        <v>94</v>
      </c>
      <c r="T9" s="26">
        <v>1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07" t="s">
        <v>559</v>
      </c>
      <c r="C2" s="207" t="s">
        <v>650</v>
      </c>
      <c r="D2" s="207" t="s">
        <v>651</v>
      </c>
      <c r="E2" s="207" t="s">
        <v>652</v>
      </c>
      <c r="F2" s="207" t="s">
        <v>681</v>
      </c>
      <c r="G2" s="207" t="s">
        <v>606</v>
      </c>
      <c r="H2" s="207" t="s">
        <v>615</v>
      </c>
      <c r="I2" s="207" t="s">
        <v>653</v>
      </c>
      <c r="J2" s="205" t="s">
        <v>654</v>
      </c>
      <c r="K2" s="206"/>
    </row>
    <row r="3" spans="2:11" ht="30.6" customHeight="1" thickBot="1" x14ac:dyDescent="0.35">
      <c r="B3" s="208"/>
      <c r="C3" s="208"/>
      <c r="D3" s="208"/>
      <c r="E3" s="208"/>
      <c r="F3" s="208"/>
      <c r="G3" s="208"/>
      <c r="H3" s="208"/>
      <c r="I3" s="208"/>
      <c r="J3" s="143" t="s">
        <v>655</v>
      </c>
      <c r="K3" s="144" t="s">
        <v>656</v>
      </c>
    </row>
    <row r="4" spans="2:11" x14ac:dyDescent="0.3">
      <c r="B4" s="145" t="s">
        <v>657</v>
      </c>
      <c r="C4" s="145" t="s">
        <v>658</v>
      </c>
      <c r="D4" s="145" t="s">
        <v>6</v>
      </c>
      <c r="E4" s="145" t="s">
        <v>41</v>
      </c>
      <c r="F4" s="158">
        <v>4</v>
      </c>
      <c r="G4" s="158">
        <v>400</v>
      </c>
      <c r="H4" s="158" t="s">
        <v>610</v>
      </c>
      <c r="I4" s="145" t="s">
        <v>659</v>
      </c>
      <c r="J4" s="160">
        <v>40</v>
      </c>
      <c r="K4" s="160">
        <v>346.4</v>
      </c>
    </row>
    <row r="5" spans="2:11" x14ac:dyDescent="0.3">
      <c r="B5" s="146" t="s">
        <v>657</v>
      </c>
      <c r="C5" s="146" t="s">
        <v>658</v>
      </c>
      <c r="D5" s="146" t="s">
        <v>6</v>
      </c>
      <c r="E5" s="146" t="s">
        <v>41</v>
      </c>
      <c r="F5" s="159">
        <v>6</v>
      </c>
      <c r="G5" s="159">
        <v>400</v>
      </c>
      <c r="H5" s="159" t="s">
        <v>610</v>
      </c>
      <c r="I5" s="146" t="s">
        <v>660</v>
      </c>
      <c r="J5" s="161">
        <v>41.6</v>
      </c>
      <c r="K5" s="161">
        <v>188.8</v>
      </c>
    </row>
    <row r="6" spans="2:11" x14ac:dyDescent="0.3">
      <c r="B6" s="145" t="s">
        <v>657</v>
      </c>
      <c r="C6" s="145" t="s">
        <v>658</v>
      </c>
      <c r="D6" s="145" t="s">
        <v>6</v>
      </c>
      <c r="E6" s="145" t="s">
        <v>41</v>
      </c>
      <c r="F6" s="158">
        <v>273</v>
      </c>
      <c r="G6" s="158">
        <v>400</v>
      </c>
      <c r="H6" s="158" t="s">
        <v>610</v>
      </c>
      <c r="I6" s="145" t="s">
        <v>661</v>
      </c>
      <c r="J6" s="160">
        <v>12</v>
      </c>
      <c r="K6" s="160">
        <v>117.6</v>
      </c>
    </row>
    <row r="7" spans="2:11" x14ac:dyDescent="0.3">
      <c r="B7" s="146" t="s">
        <v>662</v>
      </c>
      <c r="C7" s="146" t="s">
        <v>663</v>
      </c>
      <c r="D7" s="146" t="s">
        <v>6</v>
      </c>
      <c r="E7" s="146" t="s">
        <v>18</v>
      </c>
      <c r="F7" s="159">
        <v>66</v>
      </c>
      <c r="G7" s="159">
        <v>400</v>
      </c>
      <c r="H7" s="159" t="s">
        <v>610</v>
      </c>
      <c r="I7" s="146" t="s">
        <v>664</v>
      </c>
      <c r="J7" s="161">
        <v>210.4</v>
      </c>
      <c r="K7" s="161">
        <v>1236</v>
      </c>
    </row>
    <row r="8" spans="2:11" x14ac:dyDescent="0.3">
      <c r="B8" s="145" t="s">
        <v>662</v>
      </c>
      <c r="C8" s="145" t="s">
        <v>663</v>
      </c>
      <c r="D8" s="145" t="s">
        <v>6</v>
      </c>
      <c r="E8" s="145" t="s">
        <v>18</v>
      </c>
      <c r="F8" s="158">
        <v>285</v>
      </c>
      <c r="G8" s="158">
        <v>400</v>
      </c>
      <c r="H8" s="158" t="s">
        <v>610</v>
      </c>
      <c r="I8" s="147" t="s">
        <v>665</v>
      </c>
      <c r="J8" s="160">
        <v>56.8</v>
      </c>
      <c r="K8" s="160">
        <v>1005.6</v>
      </c>
    </row>
    <row r="9" spans="2:11" x14ac:dyDescent="0.3">
      <c r="B9" s="146" t="s">
        <v>662</v>
      </c>
      <c r="C9" s="146" t="s">
        <v>663</v>
      </c>
      <c r="D9" s="146" t="s">
        <v>6</v>
      </c>
      <c r="E9" s="146" t="s">
        <v>18</v>
      </c>
      <c r="F9" s="159">
        <v>32394</v>
      </c>
      <c r="G9" s="159">
        <v>400</v>
      </c>
      <c r="H9" s="159" t="s">
        <v>610</v>
      </c>
      <c r="I9" s="148" t="s">
        <v>666</v>
      </c>
      <c r="J9" s="161">
        <v>31.2</v>
      </c>
      <c r="K9" s="161">
        <v>163.19999999999999</v>
      </c>
    </row>
    <row r="10" spans="2:11" x14ac:dyDescent="0.3">
      <c r="B10" s="145" t="s">
        <v>662</v>
      </c>
      <c r="C10" s="145" t="s">
        <v>663</v>
      </c>
      <c r="D10" s="145" t="s">
        <v>6</v>
      </c>
      <c r="E10" s="145" t="s">
        <v>18</v>
      </c>
      <c r="F10" s="158">
        <v>30036</v>
      </c>
      <c r="G10" s="158">
        <v>400</v>
      </c>
      <c r="H10" s="158" t="s">
        <v>610</v>
      </c>
      <c r="I10" s="147" t="s">
        <v>667</v>
      </c>
      <c r="J10" s="160">
        <v>6.4</v>
      </c>
      <c r="K10" s="160">
        <v>95</v>
      </c>
    </row>
    <row r="11" spans="2:11" x14ac:dyDescent="0.3">
      <c r="B11" s="146" t="s">
        <v>662</v>
      </c>
      <c r="C11" s="146" t="s">
        <v>663</v>
      </c>
      <c r="D11" s="146" t="s">
        <v>6</v>
      </c>
      <c r="E11" s="146" t="s">
        <v>18</v>
      </c>
      <c r="F11" s="159">
        <v>284</v>
      </c>
      <c r="G11" s="159">
        <v>400</v>
      </c>
      <c r="H11" s="159" t="s">
        <v>610</v>
      </c>
      <c r="I11" s="148" t="s">
        <v>668</v>
      </c>
      <c r="J11" s="161">
        <v>41.6</v>
      </c>
      <c r="K11" s="161">
        <v>298.39999999999998</v>
      </c>
    </row>
    <row r="12" spans="2:11" x14ac:dyDescent="0.3">
      <c r="B12" s="145" t="s">
        <v>662</v>
      </c>
      <c r="C12" s="145" t="s">
        <v>663</v>
      </c>
      <c r="D12" s="145" t="s">
        <v>6</v>
      </c>
      <c r="E12" s="145" t="s">
        <v>18</v>
      </c>
      <c r="F12" s="158">
        <v>283</v>
      </c>
      <c r="G12" s="158">
        <v>400</v>
      </c>
      <c r="H12" s="158" t="s">
        <v>610</v>
      </c>
      <c r="I12" s="147" t="s">
        <v>121</v>
      </c>
      <c r="J12" s="160">
        <v>33.6</v>
      </c>
      <c r="K12" s="160">
        <v>364</v>
      </c>
    </row>
    <row r="13" spans="2:11" x14ac:dyDescent="0.3">
      <c r="B13" s="146" t="s">
        <v>662</v>
      </c>
      <c r="C13" s="146" t="s">
        <v>663</v>
      </c>
      <c r="D13" s="146" t="s">
        <v>6</v>
      </c>
      <c r="E13" s="146" t="s">
        <v>18</v>
      </c>
      <c r="F13" s="159">
        <v>69</v>
      </c>
      <c r="G13" s="159">
        <v>400</v>
      </c>
      <c r="H13" s="159" t="s">
        <v>610</v>
      </c>
      <c r="I13" s="148" t="s">
        <v>669</v>
      </c>
      <c r="J13" s="161">
        <v>24</v>
      </c>
      <c r="K13" s="161">
        <v>212</v>
      </c>
    </row>
    <row r="14" spans="2:11" x14ac:dyDescent="0.3">
      <c r="B14" s="145" t="s">
        <v>662</v>
      </c>
      <c r="C14" s="145" t="s">
        <v>663</v>
      </c>
      <c r="D14" s="145" t="s">
        <v>6</v>
      </c>
      <c r="E14" s="145" t="s">
        <v>128</v>
      </c>
      <c r="F14" s="158">
        <v>71</v>
      </c>
      <c r="G14" s="158">
        <v>400</v>
      </c>
      <c r="H14" s="158" t="s">
        <v>610</v>
      </c>
      <c r="I14" s="147" t="s">
        <v>131</v>
      </c>
      <c r="J14" s="160">
        <v>92.8</v>
      </c>
      <c r="K14" s="160">
        <v>930.4</v>
      </c>
    </row>
    <row r="15" spans="2:11" x14ac:dyDescent="0.3">
      <c r="B15" s="146" t="s">
        <v>662</v>
      </c>
      <c r="C15" s="146" t="s">
        <v>663</v>
      </c>
      <c r="D15" s="146" t="s">
        <v>6</v>
      </c>
      <c r="E15" s="146" t="s">
        <v>128</v>
      </c>
      <c r="F15" s="159">
        <v>70</v>
      </c>
      <c r="G15" s="159">
        <v>400</v>
      </c>
      <c r="H15" s="159" t="s">
        <v>610</v>
      </c>
      <c r="I15" s="148" t="s">
        <v>132</v>
      </c>
      <c r="J15" s="161">
        <v>80</v>
      </c>
      <c r="K15" s="161">
        <v>731.2</v>
      </c>
    </row>
    <row r="16" spans="2:11" x14ac:dyDescent="0.3">
      <c r="B16" s="145" t="s">
        <v>662</v>
      </c>
      <c r="C16" s="145" t="s">
        <v>663</v>
      </c>
      <c r="D16" s="145" t="s">
        <v>6</v>
      </c>
      <c r="E16" s="145" t="s">
        <v>128</v>
      </c>
      <c r="F16" s="158">
        <v>74</v>
      </c>
      <c r="G16" s="158">
        <v>400</v>
      </c>
      <c r="H16" s="158" t="s">
        <v>610</v>
      </c>
      <c r="I16" s="145" t="s">
        <v>682</v>
      </c>
      <c r="J16" s="160">
        <v>17.600000000000001</v>
      </c>
      <c r="K16" s="160">
        <v>171.2</v>
      </c>
    </row>
    <row r="17" spans="2:11" x14ac:dyDescent="0.3">
      <c r="B17" s="146" t="s">
        <v>662</v>
      </c>
      <c r="C17" s="146" t="s">
        <v>663</v>
      </c>
      <c r="D17" s="146" t="s">
        <v>6</v>
      </c>
      <c r="E17" s="146" t="s">
        <v>128</v>
      </c>
      <c r="F17" s="159">
        <v>72</v>
      </c>
      <c r="G17" s="159">
        <v>400</v>
      </c>
      <c r="H17" s="159" t="s">
        <v>610</v>
      </c>
      <c r="I17" s="146" t="s">
        <v>130</v>
      </c>
      <c r="J17" s="161">
        <v>43.2</v>
      </c>
      <c r="K17" s="161">
        <v>368.8</v>
      </c>
    </row>
    <row r="18" spans="2:11" x14ac:dyDescent="0.3">
      <c r="B18" s="145" t="s">
        <v>662</v>
      </c>
      <c r="C18" s="145" t="s">
        <v>663</v>
      </c>
      <c r="D18" s="145" t="s">
        <v>6</v>
      </c>
      <c r="E18" s="145" t="s">
        <v>128</v>
      </c>
      <c r="F18" s="158">
        <v>75</v>
      </c>
      <c r="G18" s="158">
        <v>400</v>
      </c>
      <c r="H18" s="158" t="s">
        <v>610</v>
      </c>
      <c r="I18" s="145" t="s">
        <v>128</v>
      </c>
      <c r="J18" s="160">
        <v>9.6</v>
      </c>
      <c r="K18" s="160">
        <v>165.6</v>
      </c>
    </row>
    <row r="19" spans="2:11" x14ac:dyDescent="0.3">
      <c r="B19" s="146" t="s">
        <v>671</v>
      </c>
      <c r="C19" s="146" t="s">
        <v>672</v>
      </c>
      <c r="D19" s="146" t="s">
        <v>168</v>
      </c>
      <c r="E19" s="146" t="s">
        <v>346</v>
      </c>
      <c r="F19" s="159">
        <v>146</v>
      </c>
      <c r="G19" s="159">
        <v>400</v>
      </c>
      <c r="H19" s="159" t="s">
        <v>610</v>
      </c>
      <c r="I19" s="146" t="s">
        <v>673</v>
      </c>
      <c r="J19" s="161">
        <v>143.19999999999999</v>
      </c>
      <c r="K19" s="161">
        <v>755.2</v>
      </c>
    </row>
    <row r="20" spans="2:11" x14ac:dyDescent="0.3">
      <c r="B20" s="145" t="s">
        <v>671</v>
      </c>
      <c r="C20" s="145" t="s">
        <v>672</v>
      </c>
      <c r="D20" s="145" t="s">
        <v>168</v>
      </c>
      <c r="E20" s="145" t="s">
        <v>346</v>
      </c>
      <c r="F20" s="158">
        <v>149</v>
      </c>
      <c r="G20" s="158">
        <v>400</v>
      </c>
      <c r="H20" s="158" t="s">
        <v>610</v>
      </c>
      <c r="I20" s="147" t="s">
        <v>349</v>
      </c>
      <c r="J20" s="160">
        <v>60</v>
      </c>
      <c r="K20" s="160">
        <v>312</v>
      </c>
    </row>
    <row r="21" spans="2:11" x14ac:dyDescent="0.3">
      <c r="B21" s="146" t="s">
        <v>671</v>
      </c>
      <c r="C21" s="146" t="s">
        <v>672</v>
      </c>
      <c r="D21" s="146" t="s">
        <v>168</v>
      </c>
      <c r="E21" s="146" t="s">
        <v>346</v>
      </c>
      <c r="F21" s="159">
        <v>148</v>
      </c>
      <c r="G21" s="159">
        <v>400</v>
      </c>
      <c r="H21" s="159" t="s">
        <v>610</v>
      </c>
      <c r="I21" s="148" t="s">
        <v>674</v>
      </c>
      <c r="J21" s="161">
        <v>36.799999999999997</v>
      </c>
      <c r="K21" s="161">
        <v>302.39999999999998</v>
      </c>
    </row>
    <row r="22" spans="2:11" ht="15.6" x14ac:dyDescent="0.3">
      <c r="B22" s="147"/>
      <c r="C22" s="147"/>
      <c r="D22" s="147"/>
      <c r="E22" s="147"/>
      <c r="F22" s="147"/>
      <c r="G22" s="147"/>
      <c r="H22" s="147"/>
      <c r="I22" s="147"/>
      <c r="J22" s="162">
        <f>SUM(J4:J21)</f>
        <v>980.8</v>
      </c>
      <c r="K22" s="162">
        <f>SUM(K4:K21)</f>
        <v>7763.7999999999993</v>
      </c>
    </row>
    <row r="23" spans="2:11" ht="15.6" x14ac:dyDescent="0.3">
      <c r="B23" s="149"/>
      <c r="C23" s="149"/>
      <c r="D23" s="149"/>
      <c r="E23" s="150" t="s">
        <v>675</v>
      </c>
      <c r="F23" s="150"/>
      <c r="G23" s="150"/>
      <c r="H23" s="150"/>
      <c r="I23" s="149"/>
      <c r="J23" s="209">
        <f>J22+K22</f>
        <v>8744.5999999999985</v>
      </c>
      <c r="K23" s="209"/>
    </row>
    <row r="24" spans="2:11" x14ac:dyDescent="0.3">
      <c r="K24" s="163"/>
    </row>
    <row r="29" spans="2:11" x14ac:dyDescent="0.3">
      <c r="B29" s="210" t="s">
        <v>559</v>
      </c>
      <c r="C29" s="212" t="s">
        <v>650</v>
      </c>
      <c r="D29" s="212" t="s">
        <v>651</v>
      </c>
      <c r="E29" s="212" t="s">
        <v>652</v>
      </c>
      <c r="F29" s="151"/>
      <c r="G29" s="151"/>
      <c r="H29" s="151"/>
      <c r="I29" s="212" t="s">
        <v>653</v>
      </c>
      <c r="J29" s="214" t="s">
        <v>654</v>
      </c>
      <c r="K29" s="215"/>
    </row>
    <row r="30" spans="2:11" ht="28.8" x14ac:dyDescent="0.3">
      <c r="B30" s="211"/>
      <c r="C30" s="213"/>
      <c r="D30" s="213"/>
      <c r="E30" s="213"/>
      <c r="F30" s="152"/>
      <c r="G30" s="152"/>
      <c r="H30" s="152"/>
      <c r="I30" s="213"/>
      <c r="J30" s="153" t="s">
        <v>655</v>
      </c>
      <c r="K30" s="154" t="s">
        <v>656</v>
      </c>
    </row>
    <row r="31" spans="2:11" x14ac:dyDescent="0.3">
      <c r="B31" s="155" t="s">
        <v>657</v>
      </c>
      <c r="C31" s="156" t="s">
        <v>658</v>
      </c>
      <c r="D31" s="156" t="s">
        <v>6</v>
      </c>
      <c r="E31" s="156" t="s">
        <v>41</v>
      </c>
      <c r="F31" s="156"/>
      <c r="G31" s="156"/>
      <c r="H31" s="156"/>
      <c r="I31" s="156" t="s">
        <v>659</v>
      </c>
      <c r="J31" s="164">
        <v>40</v>
      </c>
      <c r="K31" s="164">
        <v>346.4</v>
      </c>
    </row>
    <row r="32" spans="2:11" x14ac:dyDescent="0.3">
      <c r="B32" s="155" t="s">
        <v>657</v>
      </c>
      <c r="C32" s="156" t="s">
        <v>658</v>
      </c>
      <c r="D32" s="156" t="s">
        <v>6</v>
      </c>
      <c r="E32" s="156" t="s">
        <v>41</v>
      </c>
      <c r="F32" s="156"/>
      <c r="G32" s="156"/>
      <c r="H32" s="156"/>
      <c r="I32" s="156" t="s">
        <v>660</v>
      </c>
      <c r="J32" s="164">
        <v>41.6</v>
      </c>
      <c r="K32" s="164">
        <v>188.8</v>
      </c>
    </row>
    <row r="33" spans="2:11" x14ac:dyDescent="0.3">
      <c r="B33" s="155" t="s">
        <v>657</v>
      </c>
      <c r="C33" s="156" t="s">
        <v>658</v>
      </c>
      <c r="D33" s="156" t="s">
        <v>6</v>
      </c>
      <c r="E33" s="156" t="s">
        <v>41</v>
      </c>
      <c r="F33" s="156"/>
      <c r="G33" s="156"/>
      <c r="H33" s="156"/>
      <c r="I33" s="156" t="s">
        <v>661</v>
      </c>
      <c r="J33" s="164">
        <v>12</v>
      </c>
      <c r="K33" s="164">
        <v>117.6</v>
      </c>
    </row>
    <row r="34" spans="2:11" x14ac:dyDescent="0.3">
      <c r="B34" s="155" t="s">
        <v>662</v>
      </c>
      <c r="C34" s="156" t="s">
        <v>663</v>
      </c>
      <c r="D34" s="156" t="s">
        <v>6</v>
      </c>
      <c r="E34" s="156" t="s">
        <v>18</v>
      </c>
      <c r="F34" s="156"/>
      <c r="G34" s="156"/>
      <c r="H34" s="156"/>
      <c r="I34" s="156" t="s">
        <v>664</v>
      </c>
      <c r="J34" s="164">
        <v>210.4</v>
      </c>
      <c r="K34" s="164">
        <v>1236</v>
      </c>
    </row>
    <row r="35" spans="2:11" x14ac:dyDescent="0.3">
      <c r="B35" s="155" t="s">
        <v>662</v>
      </c>
      <c r="C35" s="156" t="s">
        <v>663</v>
      </c>
      <c r="D35" s="156" t="s">
        <v>6</v>
      </c>
      <c r="E35" s="156" t="s">
        <v>18</v>
      </c>
      <c r="F35" s="156"/>
      <c r="G35" s="156"/>
      <c r="H35" s="156"/>
      <c r="I35" s="157" t="s">
        <v>119</v>
      </c>
      <c r="J35" s="165">
        <v>39.200000000000003</v>
      </c>
      <c r="K35" s="165">
        <v>296</v>
      </c>
    </row>
    <row r="36" spans="2:11" x14ac:dyDescent="0.3">
      <c r="B36" s="155" t="s">
        <v>662</v>
      </c>
      <c r="C36" s="156" t="s">
        <v>663</v>
      </c>
      <c r="D36" s="156" t="s">
        <v>6</v>
      </c>
      <c r="E36" s="156" t="s">
        <v>18</v>
      </c>
      <c r="F36" s="156"/>
      <c r="G36" s="156"/>
      <c r="H36" s="156"/>
      <c r="I36" s="157" t="s">
        <v>676</v>
      </c>
      <c r="J36" s="165">
        <v>14.4</v>
      </c>
      <c r="K36" s="165">
        <v>220.8</v>
      </c>
    </row>
    <row r="37" spans="2:11" x14ac:dyDescent="0.3">
      <c r="B37" s="155" t="s">
        <v>662</v>
      </c>
      <c r="C37" s="156" t="s">
        <v>663</v>
      </c>
      <c r="D37" s="156" t="s">
        <v>6</v>
      </c>
      <c r="E37" s="156" t="s">
        <v>18</v>
      </c>
      <c r="F37" s="156"/>
      <c r="G37" s="156"/>
      <c r="H37" s="156"/>
      <c r="I37" s="157" t="s">
        <v>677</v>
      </c>
      <c r="J37" s="165">
        <v>11.2</v>
      </c>
      <c r="K37" s="165">
        <v>183.2</v>
      </c>
    </row>
    <row r="38" spans="2:11" x14ac:dyDescent="0.3">
      <c r="B38" s="155" t="s">
        <v>662</v>
      </c>
      <c r="C38" s="156" t="s">
        <v>663</v>
      </c>
      <c r="D38" s="156" t="s">
        <v>6</v>
      </c>
      <c r="E38" s="156" t="s">
        <v>18</v>
      </c>
      <c r="F38" s="156"/>
      <c r="G38" s="156"/>
      <c r="H38" s="156"/>
      <c r="I38" s="157" t="s">
        <v>665</v>
      </c>
      <c r="J38" s="164">
        <v>56.8</v>
      </c>
      <c r="K38" s="164">
        <v>1005.6</v>
      </c>
    </row>
    <row r="39" spans="2:11" x14ac:dyDescent="0.3">
      <c r="B39" s="155" t="s">
        <v>662</v>
      </c>
      <c r="C39" s="156" t="s">
        <v>663</v>
      </c>
      <c r="D39" s="156" t="s">
        <v>6</v>
      </c>
      <c r="E39" s="156" t="s">
        <v>18</v>
      </c>
      <c r="F39" s="156"/>
      <c r="G39" s="156"/>
      <c r="H39" s="156"/>
      <c r="I39" s="157" t="s">
        <v>678</v>
      </c>
      <c r="J39" s="165">
        <v>7.2</v>
      </c>
      <c r="K39" s="165">
        <v>196.8</v>
      </c>
    </row>
    <row r="40" spans="2:11" x14ac:dyDescent="0.3">
      <c r="B40" s="155" t="s">
        <v>662</v>
      </c>
      <c r="C40" s="156" t="s">
        <v>663</v>
      </c>
      <c r="D40" s="156" t="s">
        <v>6</v>
      </c>
      <c r="E40" s="156" t="s">
        <v>18</v>
      </c>
      <c r="F40" s="156"/>
      <c r="G40" s="156"/>
      <c r="H40" s="156"/>
      <c r="I40" s="157" t="s">
        <v>666</v>
      </c>
      <c r="J40" s="164">
        <v>31.2</v>
      </c>
      <c r="K40" s="164">
        <v>163.19999999999999</v>
      </c>
    </row>
    <row r="41" spans="2:11" x14ac:dyDescent="0.3">
      <c r="B41" s="155" t="s">
        <v>662</v>
      </c>
      <c r="C41" s="156" t="s">
        <v>663</v>
      </c>
      <c r="D41" s="156" t="s">
        <v>6</v>
      </c>
      <c r="E41" s="156" t="s">
        <v>18</v>
      </c>
      <c r="F41" s="156"/>
      <c r="G41" s="156"/>
      <c r="H41" s="156"/>
      <c r="I41" s="157" t="s">
        <v>667</v>
      </c>
      <c r="J41" s="164">
        <v>6.4</v>
      </c>
      <c r="K41" s="164">
        <v>98.4</v>
      </c>
    </row>
    <row r="42" spans="2:11" x14ac:dyDescent="0.3">
      <c r="B42" s="155" t="s">
        <v>662</v>
      </c>
      <c r="C42" s="156" t="s">
        <v>663</v>
      </c>
      <c r="D42" s="156" t="s">
        <v>6</v>
      </c>
      <c r="E42" s="156" t="s">
        <v>18</v>
      </c>
      <c r="F42" s="156"/>
      <c r="G42" s="156"/>
      <c r="H42" s="156"/>
      <c r="I42" s="157" t="s">
        <v>668</v>
      </c>
      <c r="J42" s="164">
        <v>41.6</v>
      </c>
      <c r="K42" s="164">
        <v>298.39999999999998</v>
      </c>
    </row>
    <row r="43" spans="2:11" x14ac:dyDescent="0.3">
      <c r="B43" s="155" t="s">
        <v>662</v>
      </c>
      <c r="C43" s="156" t="s">
        <v>663</v>
      </c>
      <c r="D43" s="156" t="s">
        <v>6</v>
      </c>
      <c r="E43" s="156" t="s">
        <v>18</v>
      </c>
      <c r="F43" s="156"/>
      <c r="G43" s="156"/>
      <c r="H43" s="156"/>
      <c r="I43" s="157" t="s">
        <v>121</v>
      </c>
      <c r="J43" s="164">
        <v>33.6</v>
      </c>
      <c r="K43" s="164">
        <v>364</v>
      </c>
    </row>
    <row r="44" spans="2:11" x14ac:dyDescent="0.3">
      <c r="B44" s="155" t="s">
        <v>662</v>
      </c>
      <c r="C44" s="156" t="s">
        <v>663</v>
      </c>
      <c r="D44" s="156" t="s">
        <v>6</v>
      </c>
      <c r="E44" s="156" t="s">
        <v>18</v>
      </c>
      <c r="F44" s="156"/>
      <c r="G44" s="156"/>
      <c r="H44" s="156"/>
      <c r="I44" s="157" t="s">
        <v>669</v>
      </c>
      <c r="J44" s="164">
        <v>24</v>
      </c>
      <c r="K44" s="164">
        <v>212</v>
      </c>
    </row>
    <row r="45" spans="2:11" x14ac:dyDescent="0.3">
      <c r="B45" s="155" t="s">
        <v>662</v>
      </c>
      <c r="C45" s="156" t="s">
        <v>663</v>
      </c>
      <c r="D45" s="156" t="s">
        <v>6</v>
      </c>
      <c r="E45" s="156" t="s">
        <v>128</v>
      </c>
      <c r="F45" s="156"/>
      <c r="G45" s="156"/>
      <c r="H45" s="156"/>
      <c r="I45" s="157" t="s">
        <v>131</v>
      </c>
      <c r="J45" s="164">
        <v>92.8</v>
      </c>
      <c r="K45" s="164">
        <v>930.4</v>
      </c>
    </row>
    <row r="46" spans="2:11" x14ac:dyDescent="0.3">
      <c r="B46" s="155" t="s">
        <v>662</v>
      </c>
      <c r="C46" s="156" t="s">
        <v>663</v>
      </c>
      <c r="D46" s="156" t="s">
        <v>6</v>
      </c>
      <c r="E46" s="156" t="s">
        <v>128</v>
      </c>
      <c r="F46" s="156"/>
      <c r="G46" s="156"/>
      <c r="H46" s="156"/>
      <c r="I46" s="157" t="s">
        <v>132</v>
      </c>
      <c r="J46" s="164">
        <v>80</v>
      </c>
      <c r="K46" s="164">
        <v>731.2</v>
      </c>
    </row>
    <row r="47" spans="2:11" x14ac:dyDescent="0.3">
      <c r="B47" s="155" t="s">
        <v>662</v>
      </c>
      <c r="C47" s="156" t="s">
        <v>663</v>
      </c>
      <c r="D47" s="156" t="s">
        <v>6</v>
      </c>
      <c r="E47" s="156" t="s">
        <v>128</v>
      </c>
      <c r="F47" s="156"/>
      <c r="G47" s="156"/>
      <c r="H47" s="156"/>
      <c r="I47" s="156" t="s">
        <v>670</v>
      </c>
      <c r="J47" s="164">
        <v>17.600000000000001</v>
      </c>
      <c r="K47" s="164">
        <v>171.2</v>
      </c>
    </row>
    <row r="48" spans="2:11" x14ac:dyDescent="0.3">
      <c r="B48" s="155" t="s">
        <v>662</v>
      </c>
      <c r="C48" s="156" t="s">
        <v>663</v>
      </c>
      <c r="D48" s="156" t="s">
        <v>6</v>
      </c>
      <c r="E48" s="156" t="s">
        <v>128</v>
      </c>
      <c r="F48" s="156"/>
      <c r="G48" s="156"/>
      <c r="H48" s="156"/>
      <c r="I48" s="156" t="s">
        <v>130</v>
      </c>
      <c r="J48" s="164">
        <v>43.2</v>
      </c>
      <c r="K48" s="164">
        <v>368.8</v>
      </c>
    </row>
    <row r="49" spans="2:11" x14ac:dyDescent="0.3">
      <c r="B49" s="155" t="s">
        <v>662</v>
      </c>
      <c r="C49" s="156" t="s">
        <v>663</v>
      </c>
      <c r="D49" s="156" t="s">
        <v>6</v>
      </c>
      <c r="E49" s="156" t="s">
        <v>128</v>
      </c>
      <c r="F49" s="156"/>
      <c r="G49" s="156"/>
      <c r="H49" s="156"/>
      <c r="I49" s="156" t="s">
        <v>128</v>
      </c>
      <c r="J49" s="164">
        <v>9.6</v>
      </c>
      <c r="K49" s="164">
        <v>165.6</v>
      </c>
    </row>
    <row r="50" spans="2:11" x14ac:dyDescent="0.3">
      <c r="B50" s="155" t="s">
        <v>671</v>
      </c>
      <c r="C50" s="156" t="s">
        <v>672</v>
      </c>
      <c r="D50" s="156" t="s">
        <v>168</v>
      </c>
      <c r="E50" s="156" t="s">
        <v>346</v>
      </c>
      <c r="F50" s="156"/>
      <c r="G50" s="156"/>
      <c r="H50" s="156"/>
      <c r="I50" s="156" t="s">
        <v>673</v>
      </c>
      <c r="J50" s="164">
        <v>143.19999999999999</v>
      </c>
      <c r="K50" s="164">
        <v>755.2</v>
      </c>
    </row>
    <row r="51" spans="2:11" x14ac:dyDescent="0.3">
      <c r="B51" s="155" t="s">
        <v>671</v>
      </c>
      <c r="C51" s="156" t="s">
        <v>672</v>
      </c>
      <c r="D51" s="156" t="s">
        <v>168</v>
      </c>
      <c r="E51" s="156" t="s">
        <v>346</v>
      </c>
      <c r="F51" s="156"/>
      <c r="G51" s="156"/>
      <c r="H51" s="156"/>
      <c r="I51" s="157" t="s">
        <v>349</v>
      </c>
      <c r="J51" s="164">
        <v>60</v>
      </c>
      <c r="K51" s="164">
        <v>312</v>
      </c>
    </row>
    <row r="52" spans="2:11" x14ac:dyDescent="0.3">
      <c r="B52" s="155" t="s">
        <v>671</v>
      </c>
      <c r="C52" s="156" t="s">
        <v>672</v>
      </c>
      <c r="D52" s="156" t="s">
        <v>168</v>
      </c>
      <c r="E52" s="156" t="s">
        <v>346</v>
      </c>
      <c r="F52" s="156"/>
      <c r="G52" s="156"/>
      <c r="H52" s="156"/>
      <c r="I52" s="157" t="s">
        <v>674</v>
      </c>
      <c r="J52" s="164">
        <v>36.799999999999997</v>
      </c>
      <c r="K52" s="164">
        <v>302.39999999999998</v>
      </c>
    </row>
    <row r="53" spans="2:11" x14ac:dyDescent="0.3">
      <c r="B53" s="155" t="s">
        <v>671</v>
      </c>
      <c r="C53" s="156" t="s">
        <v>672</v>
      </c>
      <c r="D53" s="156" t="s">
        <v>168</v>
      </c>
      <c r="E53" s="156" t="s">
        <v>346</v>
      </c>
      <c r="F53" s="156"/>
      <c r="G53" s="156"/>
      <c r="H53" s="156"/>
      <c r="I53" s="157" t="s">
        <v>679</v>
      </c>
      <c r="J53" s="165">
        <v>42.4</v>
      </c>
      <c r="K53" s="165">
        <v>201.6</v>
      </c>
    </row>
    <row r="54" spans="2:11" x14ac:dyDescent="0.3">
      <c r="B54" s="148"/>
      <c r="C54" s="148"/>
      <c r="D54" s="148"/>
      <c r="E54" s="148"/>
      <c r="F54" s="148"/>
      <c r="G54" s="148"/>
      <c r="H54" s="148"/>
      <c r="I54" s="148"/>
      <c r="J54" s="164">
        <f>SUM(J31:J53)</f>
        <v>1095.2</v>
      </c>
      <c r="K54" s="164">
        <f>SUM(K31:K53)</f>
        <v>8865.5999999999985</v>
      </c>
    </row>
    <row r="55" spans="2:11" x14ac:dyDescent="0.3">
      <c r="K55" s="163">
        <f>J54+K54</f>
        <v>9960.7999999999993</v>
      </c>
    </row>
    <row r="56" spans="2:11" x14ac:dyDescent="0.3">
      <c r="K56" s="163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3:K23"/>
    <mergeCell ref="B29:B30"/>
    <mergeCell ref="C29:C30"/>
    <mergeCell ref="D29:D30"/>
    <mergeCell ref="E29:E30"/>
    <mergeCell ref="I29:I30"/>
    <mergeCell ref="J29:K29"/>
    <mergeCell ref="J2:K2"/>
    <mergeCell ref="F2:F3"/>
    <mergeCell ref="G2:G3"/>
    <mergeCell ref="H2:H3"/>
    <mergeCell ref="B2:B3"/>
    <mergeCell ref="C2:C3"/>
    <mergeCell ref="D2:D3"/>
    <mergeCell ref="E2:E3"/>
    <mergeCell ref="I2:I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1179</v>
      </c>
      <c r="C2" s="21">
        <f t="shared" ref="C2:M2" si="0">SUM(C4:C14)</f>
        <v>1152</v>
      </c>
      <c r="D2" s="21">
        <f t="shared" si="0"/>
        <v>2977</v>
      </c>
      <c r="E2" s="21">
        <f t="shared" si="0"/>
        <v>2877</v>
      </c>
      <c r="F2" s="21">
        <f t="shared" si="0"/>
        <v>2371</v>
      </c>
      <c r="G2" s="21">
        <f t="shared" si="0"/>
        <v>106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282</v>
      </c>
      <c r="C4" s="28">
        <f>SUMIFS('Metales Pesados 2026'!L$7:L$468,'Metales Pesados 2026'!$E$7:$E$468,Grafico!$A4)</f>
        <v>377</v>
      </c>
      <c r="D4" s="28">
        <f>SUMIFS('Metales Pesados 2026'!M$7:M$468,'Metales Pesados 2026'!$E$7:$E$468,Grafico!$A4)</f>
        <v>351</v>
      </c>
      <c r="E4" s="28">
        <f>SUMIFS('Metales Pesados 2026'!N$7:N$468,'Metales Pesados 2026'!$E$7:$E$468,Grafico!$A4)</f>
        <v>383</v>
      </c>
      <c r="F4" s="28">
        <f>SUMIFS('Metales Pesados 2026'!O$7:O$468,'Metales Pesados 2026'!$E$7:$E$468,Grafico!$A4)</f>
        <v>223</v>
      </c>
      <c r="G4" s="28">
        <f>SUMIFS('Metales Pesados 2026'!P$7:P$468,'Metales Pesados 2026'!$E$7:$E$468,Grafico!$A4)</f>
        <v>7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55</v>
      </c>
      <c r="C5" s="26">
        <f>SUMIFS('Metales Pesados 2026'!L$7:L$468,'Metales Pesados 2026'!$E$7:$E$468,Grafico!$A5)</f>
        <v>253</v>
      </c>
      <c r="D5" s="26">
        <f>SUMIFS('Metales Pesados 2026'!M$7:M$468,'Metales Pesados 2026'!$E$7:$E$468,Grafico!$A5)</f>
        <v>846</v>
      </c>
      <c r="E5" s="26">
        <f>SUMIFS('Metales Pesados 2026'!N$7:N$468,'Metales Pesados 2026'!$E$7:$E$468,Grafico!$A5)</f>
        <v>183</v>
      </c>
      <c r="F5" s="26">
        <f>SUMIFS('Metales Pesados 2026'!O$7:O$468,'Metales Pesados 2026'!$E$7:$E$468,Grafico!$A5)</f>
        <v>756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183</v>
      </c>
      <c r="D7" s="26">
        <f>SUMIFS('Metales Pesados 2026'!M$7:M$468,'Metales Pesados 2026'!$E$7:$E$468,Grafico!$A7)</f>
        <v>153</v>
      </c>
      <c r="E7" s="26">
        <f>SUMIFS('Metales Pesados 2026'!N$7:N$468,'Metales Pesados 2026'!$E$7:$E$468,Grafico!$A7)</f>
        <v>91</v>
      </c>
      <c r="F7" s="26">
        <f>SUMIFS('Metales Pesados 2026'!O$7:O$468,'Metales Pesados 2026'!$E$7:$E$468,Grafico!$A7)</f>
        <v>106</v>
      </c>
      <c r="G7" s="26">
        <f>SUMIFS('Metales Pesados 2026'!P$7:P$468,'Metales Pesados 2026'!$E$7:$E$468,Grafico!$A7)</f>
        <v>4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9</v>
      </c>
      <c r="D8" s="26">
        <f>SUMIFS('Metales Pesados 2026'!M$7:M$468,'Metales Pesados 2026'!$E$7:$E$468,Grafico!$A8)</f>
        <v>137</v>
      </c>
      <c r="E8" s="26">
        <f>SUMIFS('Metales Pesados 2026'!N$7:N$468,'Metales Pesados 2026'!$E$7:$E$468,Grafico!$A8)</f>
        <v>152</v>
      </c>
      <c r="F8" s="26">
        <f>SUMIFS('Metales Pesados 2026'!O$7:O$468,'Metales Pesados 2026'!$E$7:$E$468,Grafico!$A8)</f>
        <v>24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118</v>
      </c>
      <c r="C9" s="26">
        <f>SUMIFS('Metales Pesados 2026'!L$7:L$468,'Metales Pesados 2026'!$E$7:$E$468,Grafico!$A9)</f>
        <v>87</v>
      </c>
      <c r="D9" s="26">
        <f>SUMIFS('Metales Pesados 2026'!M$7:M$468,'Metales Pesados 2026'!$E$7:$E$468,Grafico!$A9)</f>
        <v>809</v>
      </c>
      <c r="E9" s="26">
        <f>SUMIFS('Metales Pesados 2026'!N$7:N$468,'Metales Pesados 2026'!$E$7:$E$468,Grafico!$A9)</f>
        <v>1107</v>
      </c>
      <c r="F9" s="26">
        <f>SUMIFS('Metales Pesados 2026'!O$7:O$468,'Metales Pesados 2026'!$E$7:$E$468,Grafico!$A9)</f>
        <v>822</v>
      </c>
      <c r="G9" s="26">
        <f>SUMIFS('Metales Pesados 2026'!P$7:P$468,'Metales Pesados 2026'!$E$7:$E$468,Grafico!$A9)</f>
        <v>29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464</v>
      </c>
      <c r="E13" s="26">
        <f>SUMIFS('Metales Pesados 2026'!N$7:N$468,'Metales Pesados 2026'!$E$7:$E$468,Grafico!$A13)</f>
        <v>785</v>
      </c>
      <c r="F13" s="26">
        <f>SUMIFS('Metales Pesados 2026'!O$7:O$468,'Metales Pesados 2026'!$E$7:$E$468,Grafico!$A13)</f>
        <v>377</v>
      </c>
      <c r="G13" s="26">
        <f>SUMIFS('Metales Pesados 2026'!P$7:P$468,'Metales Pesados 2026'!$E$7:$E$468,Grafico!$A13)</f>
        <v>61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714</v>
      </c>
      <c r="C14" s="26">
        <f>SUMIFS('Metales Pesados 2026'!L$7:L$468,'Metales Pesados 2026'!$E$7:$E$468,Grafico!$A14)</f>
        <v>243</v>
      </c>
      <c r="D14" s="26">
        <f>SUMIFS('Metales Pesados 2026'!M$7:M$468,'Metales Pesados 2026'!$E$7:$E$468,Grafico!$A14)</f>
        <v>217</v>
      </c>
      <c r="E14" s="26">
        <f>SUMIFS('Metales Pesados 2026'!N$7:N$468,'Metales Pesados 2026'!$E$7:$E$468,Grafico!$A14)</f>
        <v>176</v>
      </c>
      <c r="F14" s="26">
        <f>SUMIFS('Metales Pesados 2026'!O$7:O$468,'Metales Pesados 2026'!$E$7:$E$468,Grafico!$A14)</f>
        <v>63</v>
      </c>
      <c r="G14" s="26">
        <f>SUMIFS('Metales Pesados 2026'!P$7:P$468,'Metales Pesados 2026'!$E$7:$E$468,Grafico!$A14)</f>
        <v>5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76</v>
      </c>
      <c r="E15" s="33">
        <f>SUMIFS('Metales Pesados 2026'!N$7:N$468,'Metales Pesados 2026'!$E$7:$E$468,Grafico!$A15)</f>
        <v>13</v>
      </c>
      <c r="F15" s="33">
        <f>SUMIFS('Metales Pesados 2026'!O$7:O$468,'Metales Pesados 2026'!$E$7:$E$468,Grafico!$A15)</f>
        <v>36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2026-06-09T17:03:57Z</dcterms:modified>
</cp:coreProperties>
</file>